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ikeabilitytrust.sharepoint.com/sites/Shared files/Shared Documents/Operations/Grant funding &amp; allocation/Delivery statistics/Published stats/"/>
    </mc:Choice>
  </mc:AlternateContent>
  <xr:revisionPtr revIDLastSave="0" documentId="8_{664DF3FE-6911-4593-A659-BF8C17058DD3}" xr6:coauthVersionLast="47" xr6:coauthVersionMax="47" xr10:uidLastSave="{00000000-0000-0000-0000-000000000000}"/>
  <bookViews>
    <workbookView xWindow="37320" yWindow="4110" windowWidth="29040" windowHeight="15840" xr2:uid="{00000000-000D-0000-FFFF-FFFF00000000}"/>
  </bookViews>
  <sheets>
    <sheet name="22_23 SGOHS" sheetId="24" r:id="rId1"/>
    <sheet name="21_22 SGOHS" sheetId="23" r:id="rId2"/>
    <sheet name="20_21 SGOHS" sheetId="22" r:id="rId3"/>
    <sheet name="19_20 SGOHS" sheetId="21" r:id="rId4"/>
    <sheet name="18_19_SGOHS" sheetId="20" r:id="rId5"/>
    <sheet name="17_18_SGOHS" sheetId="19" r:id="rId6"/>
    <sheet name="16_17 SGOHS" sheetId="18" r:id="rId7"/>
    <sheet name="15_16 SGOHS" sheetId="17" r:id="rId8"/>
    <sheet name="14_15 SGOHS" sheetId="16" r:id="rId9"/>
    <sheet name="13_14 SGOHS" sheetId="15" r:id="rId10"/>
    <sheet name="12_13 SGOHS" sheetId="14" r:id="rId11"/>
    <sheet name="11_12 SGOHS" sheetId="13" r:id="rId12"/>
    <sheet name="10_11 SSP" sheetId="10" r:id="rId13"/>
    <sheet name="09_10 SSP" sheetId="11" r:id="rId14"/>
    <sheet name="08_09 SSP" sheetId="6" r:id="rId15"/>
  </sheets>
  <externalReferences>
    <externalReference r:id="rId16"/>
    <externalReference r:id="rId17"/>
  </externalReferences>
  <definedNames>
    <definedName name="_xlnm._FilterDatabase" localSheetId="14" hidden="1">'08_09 SSP'!$A$1:$F$1</definedName>
    <definedName name="_xlnm._FilterDatabase" localSheetId="13" hidden="1">'09_10 SSP'!$A$1:$F$1</definedName>
    <definedName name="_xlnm._FilterDatabase" localSheetId="12" hidden="1">'10_11 SSP'!$A$1:$F$1</definedName>
    <definedName name="_xlnm._FilterDatabase" localSheetId="11" hidden="1">'11_12 SGOHS'!$A$1:$J$1</definedName>
    <definedName name="_xlnm._FilterDatabase" localSheetId="10" hidden="1">'12_13 SGOHS'!$A$1:$G$1</definedName>
    <definedName name="_xlnm._FilterDatabase" localSheetId="9" hidden="1">'13_14 SGOHS'!$A$1:$J$1</definedName>
    <definedName name="_xlnm._FilterDatabase" localSheetId="6" hidden="1">'16_17 SGOHS'!$A$1:$P$80</definedName>
    <definedName name="_xlnm._FilterDatabase" localSheetId="5" hidden="1">'17_18_SGOHS'!$A$1:$AA$1</definedName>
    <definedName name="_xlnm._FilterDatabase" localSheetId="3" hidden="1">'19_20 SGOHS'!$A$1:$AB$64</definedName>
    <definedName name="_xlnm._FilterDatabase" localSheetId="2" hidden="1">'20_21 SGOHS'!$A$1:$AE$66</definedName>
    <definedName name="_xlnm._FilterDatabase" localSheetId="1" hidden="1">'21_22 SGOHS'!$A$1:$W$63</definedName>
    <definedName name="_xlnm._FilterDatabase" localSheetId="0" hidden="1">'22_23 SGOHS'!$A$1:$AF$65</definedName>
    <definedName name="CopyNameRange">[1]Organisation_001!$C$15</definedName>
    <definedName name="IDBox">[1]Organisation_001!$C$13</definedName>
    <definedName name="OutputPath">[1]Organisation_001!$C$8</definedName>
    <definedName name="scheme_type_2015_16">'[2]All schemes'!$J$5:$J$188</definedName>
    <definedName name="scheme_type_2016_17">'[2]All schemes'!$F$5:$F$191</definedName>
    <definedName name="schemes_2015_16">'[2]All schemes'!$K$5:$K$188</definedName>
    <definedName name="schemes_2016_17">'[2]All schemes'!$G$5:$G$191</definedName>
    <definedName name="schemes_2017_18">'[2]All schemes'!$C$5:$C$180</definedName>
    <definedName name="Supplier_numbers_2016_17">'[2]All schemes'!$H$5:$H$191</definedName>
    <definedName name="Supplier_numbers_2017_18">'[2]All schemes'!$D$5:$D$180</definedName>
    <definedName name="tempSchoolsAllPartnerships">#REF!</definedName>
    <definedName name="Z_653CD974_5B32_4E83_8895_8EC490787863_.wvu.FilterData" localSheetId="14" hidden="1">'08_09 SSP'!$A$1:$F$1</definedName>
  </definedNames>
  <calcPr calcId="191028"/>
  <customWorkbookViews>
    <customWorkbookView name="Fiona Jenkins - Personal View" guid="{653CD974-5B32-4E83-8895-8EC490787863}" mergeInterval="0" personalView="1" maximized="1" windowWidth="1280" windowHeight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2" i="24" l="1"/>
  <c r="AF61" i="24"/>
  <c r="AF60" i="24"/>
  <c r="AF59" i="24"/>
  <c r="AF58" i="24"/>
  <c r="AF57" i="24"/>
  <c r="AF56" i="24"/>
  <c r="AF55" i="24"/>
  <c r="AF54" i="24"/>
  <c r="AF53" i="24"/>
  <c r="AF52" i="24"/>
  <c r="AF51" i="24"/>
  <c r="AF50" i="24"/>
  <c r="AF49" i="24"/>
  <c r="AF48" i="24"/>
  <c r="AF47" i="24"/>
  <c r="AF46" i="24"/>
  <c r="AF45" i="24"/>
  <c r="AF44" i="24"/>
  <c r="AF43" i="24"/>
  <c r="AF42" i="24"/>
  <c r="AF41" i="24"/>
  <c r="AF40" i="24"/>
  <c r="AF39" i="24"/>
  <c r="AF38" i="24"/>
  <c r="AF37" i="24"/>
  <c r="AF36" i="24"/>
  <c r="AF35" i="24"/>
  <c r="AF34" i="24"/>
  <c r="AF33" i="24"/>
  <c r="AF32" i="24"/>
  <c r="AF31" i="24"/>
  <c r="AF30" i="24"/>
  <c r="AF29" i="24"/>
  <c r="AF28" i="24"/>
  <c r="AF27" i="24"/>
  <c r="AF26" i="24"/>
  <c r="AF25" i="24"/>
  <c r="AF24" i="24"/>
  <c r="AF23" i="24"/>
  <c r="AF22" i="24"/>
  <c r="AF21" i="24"/>
  <c r="AF20" i="24"/>
  <c r="AF19" i="24"/>
  <c r="AF18" i="24"/>
  <c r="AF17" i="24"/>
  <c r="AF16" i="24"/>
  <c r="AF15" i="24"/>
  <c r="AF14" i="24"/>
  <c r="AF13" i="24"/>
  <c r="AF12" i="24"/>
  <c r="AF11" i="24"/>
  <c r="AF10" i="24"/>
  <c r="AF9" i="24"/>
  <c r="AF8" i="24"/>
  <c r="AF7" i="24"/>
  <c r="AF6" i="24"/>
  <c r="AF5" i="24"/>
  <c r="AF4" i="24"/>
  <c r="AF3" i="24"/>
  <c r="AF2" i="24"/>
  <c r="N62" i="24" l="1"/>
  <c r="N61" i="24"/>
  <c r="N60" i="24"/>
  <c r="N59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5" i="24"/>
  <c r="N4" i="24"/>
  <c r="N3" i="24"/>
  <c r="N2" i="24"/>
  <c r="AE65" i="24"/>
  <c r="AD65" i="24"/>
  <c r="AC65" i="24"/>
  <c r="AB65" i="24"/>
  <c r="Z65" i="24" l="1"/>
  <c r="AA65" i="24"/>
  <c r="Y65" i="24"/>
  <c r="N63" i="24" l="1"/>
  <c r="H63" i="24"/>
  <c r="I63" i="24"/>
  <c r="J63" i="24"/>
  <c r="K63" i="24"/>
  <c r="L63" i="24"/>
  <c r="G63" i="24"/>
  <c r="P63" i="24"/>
  <c r="P65" i="24" s="1"/>
  <c r="Q63" i="24"/>
  <c r="Q65" i="24" s="1"/>
  <c r="R63" i="24"/>
  <c r="R65" i="24" s="1"/>
  <c r="S63" i="24"/>
  <c r="S65" i="24" s="1"/>
  <c r="T63" i="24"/>
  <c r="T65" i="24" s="1"/>
  <c r="U63" i="24"/>
  <c r="U65" i="24" s="1"/>
  <c r="V63" i="24"/>
  <c r="V65" i="24" s="1"/>
  <c r="W63" i="24"/>
  <c r="O63" i="24"/>
  <c r="W65" i="24" l="1"/>
  <c r="O65" i="24"/>
  <c r="AE2" i="22"/>
  <c r="AE3" i="22"/>
  <c r="AE4" i="22"/>
  <c r="AE5" i="22"/>
  <c r="AE6" i="22"/>
  <c r="AE7" i="22"/>
  <c r="AE8" i="22"/>
  <c r="AE9" i="22"/>
  <c r="AE10" i="22"/>
  <c r="AE11" i="22"/>
  <c r="AE12" i="22"/>
  <c r="AE13" i="22"/>
  <c r="AE14" i="22"/>
  <c r="AE15" i="22"/>
  <c r="AE16" i="22"/>
  <c r="AE17" i="22"/>
  <c r="AE18" i="22"/>
  <c r="AE19" i="22"/>
  <c r="AE20" i="22"/>
  <c r="AE21" i="22"/>
  <c r="AE22" i="22"/>
  <c r="AE23" i="22"/>
  <c r="AE24" i="22"/>
  <c r="AE25" i="22"/>
  <c r="AE26" i="22"/>
  <c r="AE27" i="22"/>
  <c r="AE28" i="22"/>
  <c r="AE29" i="22"/>
  <c r="AE30" i="22"/>
  <c r="AE31" i="22"/>
  <c r="AE32" i="22"/>
  <c r="AE33" i="22"/>
  <c r="AE34" i="22"/>
  <c r="AE35" i="22"/>
  <c r="AE36" i="22"/>
  <c r="AE37" i="22"/>
  <c r="AE38" i="22"/>
  <c r="AE39" i="22"/>
  <c r="AE40" i="22"/>
  <c r="AE41" i="22"/>
  <c r="AE42" i="22"/>
  <c r="AE43" i="22"/>
  <c r="AE44" i="22"/>
  <c r="AE45" i="22"/>
  <c r="AE46" i="22"/>
  <c r="AE47" i="22"/>
  <c r="AE48" i="22"/>
  <c r="AE49" i="22"/>
  <c r="AE50" i="22"/>
  <c r="AE51" i="22"/>
  <c r="AE52" i="22"/>
  <c r="AE53" i="22"/>
  <c r="AE54" i="22"/>
  <c r="AE55" i="22"/>
  <c r="AE56" i="22"/>
  <c r="AE57" i="22"/>
  <c r="AE58" i="22"/>
  <c r="AE59" i="22"/>
  <c r="AE60" i="22"/>
  <c r="AE61" i="22"/>
  <c r="AE62" i="22"/>
  <c r="AE63" i="22"/>
  <c r="AC3" i="21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2" i="21"/>
  <c r="J63" i="23"/>
  <c r="I63" i="23"/>
  <c r="H63" i="23"/>
  <c r="G63" i="23"/>
  <c r="N65" i="24" l="1"/>
  <c r="L63" i="23"/>
  <c r="K63" i="23"/>
  <c r="D63" i="23" l="1"/>
  <c r="F63" i="23" l="1"/>
  <c r="E63" i="23"/>
  <c r="F65" i="21" l="1"/>
  <c r="N74" i="20"/>
  <c r="N73" i="20"/>
  <c r="O67" i="20"/>
  <c r="P67" i="20"/>
  <c r="Q67" i="20"/>
  <c r="R67" i="20"/>
  <c r="S67" i="20"/>
  <c r="T67" i="20"/>
  <c r="U67" i="20"/>
  <c r="V67" i="20"/>
  <c r="W67" i="20"/>
  <c r="X67" i="20"/>
  <c r="Y67" i="20"/>
  <c r="Z67" i="20"/>
  <c r="AA67" i="20"/>
  <c r="N67" i="20"/>
  <c r="M67" i="20"/>
  <c r="L67" i="20" l="1"/>
  <c r="K67" i="20" l="1"/>
  <c r="I178" i="13" l="1"/>
  <c r="I31" i="13"/>
  <c r="I141" i="13"/>
  <c r="I3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14" i="13"/>
  <c r="I56" i="13"/>
  <c r="I25" i="13"/>
  <c r="I26" i="13"/>
  <c r="I27" i="13"/>
  <c r="I28" i="13"/>
  <c r="I29" i="13"/>
  <c r="I30" i="13"/>
  <c r="I32" i="13"/>
  <c r="I33" i="13"/>
  <c r="I34" i="13"/>
  <c r="I35" i="13"/>
  <c r="I36" i="13"/>
  <c r="I37" i="13"/>
  <c r="I38" i="13"/>
  <c r="I39" i="13"/>
  <c r="I41" i="13"/>
  <c r="I42" i="13"/>
  <c r="I43" i="13"/>
  <c r="I44" i="13"/>
  <c r="I45" i="13"/>
  <c r="I46" i="13"/>
  <c r="I47" i="13"/>
  <c r="I49" i="13"/>
  <c r="I50" i="13"/>
  <c r="I51" i="13"/>
  <c r="I52" i="13"/>
  <c r="I53" i="13"/>
  <c r="I54" i="13"/>
  <c r="I55" i="13"/>
  <c r="I57" i="13"/>
  <c r="I58" i="13"/>
  <c r="I59" i="13"/>
  <c r="I60" i="13"/>
  <c r="I61" i="13"/>
  <c r="I236" i="13"/>
  <c r="I62" i="13"/>
  <c r="I63" i="13"/>
  <c r="I64" i="13"/>
  <c r="I65" i="13"/>
  <c r="I66" i="13"/>
  <c r="I67" i="13"/>
  <c r="I68" i="13"/>
  <c r="I69" i="13"/>
  <c r="I70" i="13"/>
  <c r="I71" i="13"/>
  <c r="I210" i="13"/>
  <c r="I72" i="13"/>
  <c r="I73" i="13"/>
  <c r="I74" i="13"/>
  <c r="I75" i="13"/>
  <c r="I76" i="13"/>
  <c r="I77" i="13"/>
  <c r="I40" i="13"/>
  <c r="I78" i="13"/>
  <c r="I79" i="13"/>
  <c r="I80" i="13"/>
  <c r="I81" i="13"/>
  <c r="I82" i="13"/>
  <c r="I83" i="13"/>
  <c r="I84" i="13"/>
  <c r="I85" i="13"/>
  <c r="I86" i="13"/>
  <c r="I237" i="13"/>
  <c r="I87" i="13"/>
  <c r="I48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238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2" i="13"/>
  <c r="I143" i="13"/>
  <c r="I144" i="13"/>
  <c r="I145" i="13"/>
  <c r="I146" i="13"/>
  <c r="I239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1" i="13"/>
  <c r="I212" i="13"/>
  <c r="I213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" i="13"/>
  <c r="D35" i="10"/>
  <c r="D6" i="10"/>
  <c r="D57" i="10"/>
  <c r="D204" i="10"/>
  <c r="D186" i="10"/>
  <c r="D60" i="10"/>
  <c r="D127" i="10"/>
  <c r="D153" i="10"/>
  <c r="D188" i="10"/>
  <c r="D130" i="10"/>
  <c r="D36" i="10"/>
  <c r="D110" i="10"/>
  <c r="D2" i="10"/>
  <c r="D185" i="10"/>
  <c r="D164" i="10"/>
  <c r="D19" i="10"/>
  <c r="D30" i="6"/>
  <c r="D33" i="6"/>
  <c r="D39" i="6"/>
  <c r="D10" i="6"/>
  <c r="D46" i="6"/>
  <c r="D17" i="6"/>
  <c r="D8" i="6"/>
  <c r="D25" i="6"/>
  <c r="D26" i="6"/>
  <c r="D29" i="6"/>
  <c r="D45" i="6"/>
  <c r="D16" i="6"/>
  <c r="D21" i="6"/>
  <c r="D7" i="6"/>
  <c r="D37" i="6"/>
  <c r="D11" i="6"/>
  <c r="D12" i="6"/>
  <c r="D13" i="6"/>
  <c r="D15" i="6"/>
  <c r="D47" i="6"/>
  <c r="D6" i="6"/>
  <c r="D34" i="6"/>
  <c r="D3" i="6"/>
  <c r="D44" i="6"/>
  <c r="D27" i="6"/>
  <c r="D40" i="6"/>
  <c r="D48" i="6"/>
  <c r="D9" i="6"/>
  <c r="D24" i="6"/>
  <c r="D38" i="6"/>
  <c r="D4" i="6"/>
  <c r="D18" i="6"/>
  <c r="D23" i="6"/>
  <c r="D22" i="6"/>
  <c r="D28" i="6"/>
  <c r="D36" i="6"/>
  <c r="D32" i="6"/>
  <c r="D20" i="6"/>
  <c r="D43" i="6"/>
  <c r="D19" i="6"/>
  <c r="D42" i="6"/>
  <c r="D5" i="6"/>
  <c r="D14" i="6"/>
  <c r="D35" i="6"/>
  <c r="D41" i="6"/>
  <c r="D49" i="6"/>
  <c r="D2" i="6"/>
  <c r="D31" i="6"/>
  <c r="M63" i="24" l="1"/>
  <c r="AF63" i="24" s="1"/>
  <c r="AF65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caley.parnell</author>
  </authors>
  <commentList>
    <comment ref="F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caley.parnell:</t>
        </r>
        <r>
          <rPr>
            <sz val="8"/>
            <color indexed="81"/>
            <rFont val="Tahoma"/>
            <family val="2"/>
          </rPr>
          <t xml:space="preserve">
Data collected until Oct 2011 but funding was rolled over until March 2012 and so still gathering final data</t>
        </r>
      </text>
    </comment>
  </commentList>
</comments>
</file>

<file path=xl/sharedStrings.xml><?xml version="1.0" encoding="utf-8"?>
<sst xmlns="http://schemas.openxmlformats.org/spreadsheetml/2006/main" count="3406" uniqueCount="872">
  <si>
    <t>SGO Name</t>
  </si>
  <si>
    <t>LA area</t>
  </si>
  <si>
    <t>Region</t>
  </si>
  <si>
    <t>Final Total funding awarded Level 1, 1&amp;2 combined, 2 and 3</t>
  </si>
  <si>
    <t>Final Total funding awarded Bikeability Plus</t>
  </si>
  <si>
    <t>Final Total funding awarded</t>
  </si>
  <si>
    <t>Final allocation of Level 1 places bid for</t>
  </si>
  <si>
    <t>Final allocation of Level 1&amp;2 combined places bid for</t>
  </si>
  <si>
    <t>Final allocation of Level 2 places bid for</t>
  </si>
  <si>
    <t>Final allocation of Level 3 places bid for</t>
  </si>
  <si>
    <t>Final allocation of Total B+ places bid for</t>
  </si>
  <si>
    <t>Final allocation of Total places bid for</t>
  </si>
  <si>
    <t>Total funding claimed</t>
  </si>
  <si>
    <t>Total places delivered</t>
  </si>
  <si>
    <t>Total places delivered L1</t>
  </si>
  <si>
    <t>Total places delivered L1&amp;2 combined</t>
  </si>
  <si>
    <t>Total places delivered L2</t>
  </si>
  <si>
    <t>Total places delivered L3</t>
  </si>
  <si>
    <t>Total places delivered Balance</t>
  </si>
  <si>
    <t>Total places delivered Fix</t>
  </si>
  <si>
    <t>Total places delivered Learn to Ride</t>
  </si>
  <si>
    <t>Total people delivered to  Family</t>
  </si>
  <si>
    <t>Total places Delivered Family</t>
  </si>
  <si>
    <t>Total SEND top up funding received</t>
  </si>
  <si>
    <t>Total HAF funding received</t>
  </si>
  <si>
    <t>HAF Level 1 places delivered</t>
  </si>
  <si>
    <t>HAF level 1&amp;2 combined places delivered</t>
  </si>
  <si>
    <t>HAF level 2 places delivered</t>
  </si>
  <si>
    <t>HAF Balance places delivered</t>
  </si>
  <si>
    <t>HAF Learn to Ride places delivered</t>
  </si>
  <si>
    <t>HAF Fix places delivered</t>
  </si>
  <si>
    <t>GRAND TOTAL FUNDING RECEIVED</t>
  </si>
  <si>
    <t>South Ribble Council (was Brownedge St Mary's and Worden Academy</t>
  </si>
  <si>
    <t>Lancashire</t>
  </si>
  <si>
    <t>North West</t>
  </si>
  <si>
    <t>Accrington Academy</t>
  </si>
  <si>
    <t>Alderman White School and Language College</t>
  </si>
  <si>
    <t>Nottinghamshire</t>
  </si>
  <si>
    <t>East Midlands</t>
  </si>
  <si>
    <t>Anthony Gell School</t>
  </si>
  <si>
    <t xml:space="preserve">Derbyshire </t>
  </si>
  <si>
    <t>Biddenham Upper School</t>
  </si>
  <si>
    <t>Bedford</t>
  </si>
  <si>
    <t>East of England</t>
  </si>
  <si>
    <t>Brookfield Community Trust</t>
  </si>
  <si>
    <t>Holy Cross Catholic High School (was Buckshaw Primary School)</t>
  </si>
  <si>
    <t xml:space="preserve">Lancashire </t>
  </si>
  <si>
    <t>Buxton Community School</t>
  </si>
  <si>
    <t>Callington Community College</t>
  </si>
  <si>
    <t xml:space="preserve">Cornwall </t>
  </si>
  <si>
    <t>South West</t>
  </si>
  <si>
    <t>Campion School</t>
  </si>
  <si>
    <t>Warwickshire</t>
  </si>
  <si>
    <t>West Midlands</t>
  </si>
  <si>
    <t>Cardinal Langley Roman Catholic High School</t>
  </si>
  <si>
    <t>Rochdale</t>
  </si>
  <si>
    <t>Carterton Community College</t>
  </si>
  <si>
    <t>Oxfordshire</t>
  </si>
  <si>
    <t>South East</t>
  </si>
  <si>
    <t>City Academy Norwich</t>
  </si>
  <si>
    <t>Norfolk</t>
  </si>
  <si>
    <t>Cliff Park Ormiston Academy</t>
  </si>
  <si>
    <t>Cobham Hall School</t>
  </si>
  <si>
    <t xml:space="preserve">Kent </t>
  </si>
  <si>
    <t>Davenant Foundation School</t>
  </si>
  <si>
    <t>Essex</t>
  </si>
  <si>
    <t>Framingham Earl High School (South Norfolk SSP)</t>
  </si>
  <si>
    <t xml:space="preserve">Goodwin Academy </t>
  </si>
  <si>
    <t>Granville Academy</t>
  </si>
  <si>
    <t>Harris CofE Academy</t>
  </si>
  <si>
    <t>Hazel Wood High School (Bury SSP)</t>
  </si>
  <si>
    <t>Bury</t>
  </si>
  <si>
    <t>Herne Bay High School</t>
  </si>
  <si>
    <t>Holmfirth High School</t>
  </si>
  <si>
    <t>Kirklees</t>
  </si>
  <si>
    <t>Yorkshire &amp; Humber</t>
  </si>
  <si>
    <t>Horizon Community College</t>
  </si>
  <si>
    <t>Barnsley</t>
  </si>
  <si>
    <t>King Edward VI Aston School</t>
  </si>
  <si>
    <t xml:space="preserve">Birmingham </t>
  </si>
  <si>
    <t>King Edward VII School, Kings Lynn (West Norfolk SSP)</t>
  </si>
  <si>
    <t>Kirk Hallam Community Academy</t>
  </si>
  <si>
    <t>Maplesden Noakes School</t>
  </si>
  <si>
    <t>Mounts Bay Academy</t>
  </si>
  <si>
    <t>Newmarket Academy (Forest Heath SSP)</t>
  </si>
  <si>
    <t xml:space="preserve">Suffolk </t>
  </si>
  <si>
    <t>Newsome High School and Sports College</t>
  </si>
  <si>
    <t>Oasis Academy Isle of Sheppey East Site</t>
  </si>
  <si>
    <t>Oasis Academy Wintringham</t>
  </si>
  <si>
    <t>North East Lincolnshire</t>
  </si>
  <si>
    <t>Our Lady's RC High School</t>
  </si>
  <si>
    <t>Manchester</t>
  </si>
  <si>
    <t>Outwood Academy Shafton</t>
  </si>
  <si>
    <t>Paignton Community &amp; Sports Academy</t>
  </si>
  <si>
    <t>Torbay</t>
  </si>
  <si>
    <t>Penryn College</t>
  </si>
  <si>
    <t>Poltair School</t>
  </si>
  <si>
    <t>Redborne Upper School and Community College</t>
  </si>
  <si>
    <t>Central Bedfordshire</t>
  </si>
  <si>
    <t>Saffron Walden County  High School</t>
  </si>
  <si>
    <t>Shirebrook Academy (Bolsover SSP)</t>
  </si>
  <si>
    <t>Sir John Hunt Community Sports College (Plymouth SSP)</t>
  </si>
  <si>
    <t>Plymouth</t>
  </si>
  <si>
    <t>Sirius Academy</t>
  </si>
  <si>
    <t xml:space="preserve">Hull </t>
  </si>
  <si>
    <t>Southampton Solent University</t>
  </si>
  <si>
    <t>Southampton</t>
  </si>
  <si>
    <t>Spen Valley High School</t>
  </si>
  <si>
    <t>St John Fisher Catholic Voluntary Academy</t>
  </si>
  <si>
    <t>St Mary's College</t>
  </si>
  <si>
    <t>Swanwick School and Sports College</t>
  </si>
  <si>
    <t>Derbyshire</t>
  </si>
  <si>
    <t>Tarleton Academy (West Lanc SSP)</t>
  </si>
  <si>
    <t>Taverham High School (West Norwich and Dereham SSP)</t>
  </si>
  <si>
    <t>The Canterbury Academy</t>
  </si>
  <si>
    <t>The Deanes School</t>
  </si>
  <si>
    <t>The Hayesbrook School</t>
  </si>
  <si>
    <t>The Henry Cort Community College</t>
  </si>
  <si>
    <t xml:space="preserve">Hampshire </t>
  </si>
  <si>
    <t>The Lenham School</t>
  </si>
  <si>
    <t>The Mountbatten School</t>
  </si>
  <si>
    <t>The North School</t>
  </si>
  <si>
    <t>The Queen Elizabeth Academy</t>
  </si>
  <si>
    <t>Tupton Hall School</t>
  </si>
  <si>
    <t>Vandyke Upper School and Community College</t>
  </si>
  <si>
    <t>Wilson Stuart School</t>
  </si>
  <si>
    <t>TOTAL 22/23 (EXCL HAF)</t>
  </si>
  <si>
    <t>HAF direct TP payment</t>
  </si>
  <si>
    <t>Worcestershire</t>
  </si>
  <si>
    <t>TOTAL 22/23 INCLUDING HAF DELVERIES AND FUNDING</t>
  </si>
  <si>
    <t>East Anglia</t>
  </si>
  <si>
    <t>Total funding claimed *</t>
  </si>
  <si>
    <t>Total places delivered Bus</t>
  </si>
  <si>
    <t>Total places delivered On Show</t>
  </si>
  <si>
    <t>Total places delivered Parents</t>
  </si>
  <si>
    <t>Total places 
delivered Promotion</t>
  </si>
  <si>
    <t>Total places 
delivered Recycle</t>
  </si>
  <si>
    <t>Total places delivered Ride</t>
  </si>
  <si>
    <t>Total places delivered Transition</t>
  </si>
  <si>
    <t>Total places delivered Adults</t>
  </si>
  <si>
    <t>Total places delivered Family</t>
  </si>
  <si>
    <t>Academy@Worden</t>
  </si>
  <si>
    <t>Brookfield Community School</t>
  </si>
  <si>
    <t>Brownedge St Mary's Catholic High School</t>
  </si>
  <si>
    <t>Buckshaw Primary School</t>
  </si>
  <si>
    <t>Cobham Hall School (formerly Meopham School)</t>
  </si>
  <si>
    <t>Goodwin Academy</t>
  </si>
  <si>
    <t>Granville Sports College</t>
  </si>
  <si>
    <t>Hazel Wood High School (prev. Broad Oak Sports College)</t>
  </si>
  <si>
    <t>Kirk Hallam Community Technology and Sports College</t>
  </si>
  <si>
    <t>Oasis Academy Isle of Sheppey</t>
  </si>
  <si>
    <t>Our Lady's RC Sports College</t>
  </si>
  <si>
    <t>Paignton Community and Sports College</t>
  </si>
  <si>
    <t>Saffron Walden County High School</t>
  </si>
  <si>
    <t>Spen Valley Sports College</t>
  </si>
  <si>
    <t>*Note Payments to SGOs are in excess of this due to underdelivery of some upfront payments by a small number of SGOs but will be reclaimed/off set against 20/22 delivery</t>
  </si>
  <si>
    <t>Totals</t>
  </si>
  <si>
    <t>Total places delivered by SGOHS</t>
  </si>
  <si>
    <t>Total places delivered by LHAs</t>
  </si>
  <si>
    <t xml:space="preserve">Total places delivered overall </t>
  </si>
  <si>
    <t>Academy @ Worden</t>
  </si>
  <si>
    <t xml:space="preserve">Accrington Academy </t>
  </si>
  <si>
    <t>Alderman Peel High School (North Norfolk SSP)</t>
  </si>
  <si>
    <t>Bedford Borough</t>
  </si>
  <si>
    <t>Bridgemary School</t>
  </si>
  <si>
    <t>Broad Oak Sports College</t>
  </si>
  <si>
    <t>Goodwin Academy (formerly Castle Community College)</t>
  </si>
  <si>
    <t>Tarleton Academy (formerly Glenburn Sports College) (West Lanc SSP)</t>
  </si>
  <si>
    <t xml:space="preserve">The Hayesbrook School </t>
  </si>
  <si>
    <t>Manor School and Sports College</t>
  </si>
  <si>
    <t>Northamptonshire</t>
  </si>
  <si>
    <t>Newmarket College (Forest Heath SSP)</t>
  </si>
  <si>
    <t xml:space="preserve">Oasis Academy Isle of Sheppey East Site </t>
  </si>
  <si>
    <t>Sir John Hunt Community Sports College (Plymouth SSP )</t>
  </si>
  <si>
    <t>Maplesden Noakes School (formerly St Augustine Academy)</t>
  </si>
  <si>
    <t>St John Fisher Catholic  Voluntary Academy</t>
  </si>
  <si>
    <t>The Lenham School (formerly Swadelands School)</t>
  </si>
  <si>
    <t>Core</t>
  </si>
  <si>
    <t>Plus</t>
  </si>
  <si>
    <t>LA Name</t>
  </si>
  <si>
    <t>Total funding awarded Level 1, 1&amp;2 combined, 2 and 3</t>
  </si>
  <si>
    <t>Total funding awarded Bikeability Plus</t>
  </si>
  <si>
    <t>Total funding awarded</t>
  </si>
  <si>
    <t>Level 1 places bid for</t>
  </si>
  <si>
    <t>Level 1&amp;2 combined places bid for</t>
  </si>
  <si>
    <t>Level 2 places bid for</t>
  </si>
  <si>
    <t>Level 3 places bid for</t>
  </si>
  <si>
    <t>Total B+ places bid for</t>
  </si>
  <si>
    <t>Total places bid for</t>
  </si>
  <si>
    <t>Total places delivered Promotion</t>
  </si>
  <si>
    <t>Total places delivered Recycled</t>
  </si>
  <si>
    <t>Brownedge St Mary's High School</t>
  </si>
  <si>
    <t>Cardinal Langley</t>
  </si>
  <si>
    <t>Carlton Academy</t>
  </si>
  <si>
    <t>Castle Community College</t>
  </si>
  <si>
    <t>Ellowes Hall Sports College</t>
  </si>
  <si>
    <t>Dudley</t>
  </si>
  <si>
    <t>Framingham Earl High School</t>
  </si>
  <si>
    <t>Glenburn Sports College</t>
  </si>
  <si>
    <t>Holmfirth High</t>
  </si>
  <si>
    <t>King Edward VII Academy</t>
  </si>
  <si>
    <t>Manor School Sports College</t>
  </si>
  <si>
    <t>Meopham School</t>
  </si>
  <si>
    <t>Mountbatten School</t>
  </si>
  <si>
    <t>Newmarket Academy</t>
  </si>
  <si>
    <t>NEWSOME HIGH SCHOOL</t>
  </si>
  <si>
    <t>Pent Valley Technology College</t>
  </si>
  <si>
    <t>Poltair</t>
  </si>
  <si>
    <t>Redborne Upper School</t>
  </si>
  <si>
    <t>saffron walden county  high school</t>
  </si>
  <si>
    <t>Shirebrook Academy</t>
  </si>
  <si>
    <t>Sir John Hunt CSC</t>
  </si>
  <si>
    <t>St Augustine Academy</t>
  </si>
  <si>
    <t>Swadelands School</t>
  </si>
  <si>
    <t>Taverham High School</t>
  </si>
  <si>
    <t>Vandyke Upper School</t>
  </si>
  <si>
    <t>Wilson Stuart</t>
  </si>
  <si>
    <t>Final Total funding awarded Bikeability Plus (Sept 16 - March 17)*</t>
  </si>
  <si>
    <t>Final allocation of Level 1 places bid for (Sept 16 - March 17)*</t>
  </si>
  <si>
    <t>Final allocation of Total funding claimed</t>
  </si>
  <si>
    <t>Total places delivered L1 (Sept 16 - March 17)*</t>
  </si>
  <si>
    <t>Baysgarth School</t>
  </si>
  <si>
    <t>North Lincolnshire</t>
  </si>
  <si>
    <t>Blessed Trinity RC College</t>
  </si>
  <si>
    <t>Capital City Academy</t>
  </si>
  <si>
    <t>Brent</t>
  </si>
  <si>
    <t>Cardinal Allen High School</t>
  </si>
  <si>
    <t>Corpus Christi Catholic Sports College</t>
  </si>
  <si>
    <t>The Hayesbrook School (formerly The High Weald Academy)</t>
  </si>
  <si>
    <t>Kingsbury High School</t>
  </si>
  <si>
    <t>London Borough of Brent</t>
  </si>
  <si>
    <t>Langdon Park</t>
  </si>
  <si>
    <t>London Borough of Tower Hamlets</t>
  </si>
  <si>
    <t>Newsome High School</t>
  </si>
  <si>
    <t>Oasis Academy Isle of Sheppey East Site (formerly Borden Grammar Host)</t>
  </si>
  <si>
    <t>Pendle Vale College</t>
  </si>
  <si>
    <t>Queen Elizabeth's Girls' School</t>
  </si>
  <si>
    <t>London Borough of Barnet</t>
  </si>
  <si>
    <t>Shirebrook Academy (formerly Tibshelf)</t>
  </si>
  <si>
    <t>The Grange School &amp; Sports College</t>
  </si>
  <si>
    <t>South Gloucester</t>
  </si>
  <si>
    <t>Thurstable Sports College</t>
  </si>
  <si>
    <t>* Funding for standalone Level 1 and Bikeability Plus delivery was only available from September 2016 onwards</t>
  </si>
  <si>
    <t>SGO name</t>
  </si>
  <si>
    <t>LA name</t>
  </si>
  <si>
    <t>Funding awarded per training place</t>
  </si>
  <si>
    <t>Total pupils delivered L1</t>
  </si>
  <si>
    <t>Total pupils delivered L1&amp;2 combined</t>
  </si>
  <si>
    <t>Total pupils delivered L2</t>
  </si>
  <si>
    <t>Total pupils delivered L3</t>
  </si>
  <si>
    <t>Accrington Academy (Previously Norden High School and Sports College)</t>
  </si>
  <si>
    <t>Borden Grammar School</t>
  </si>
  <si>
    <t>n/a</t>
  </si>
  <si>
    <t>Cardinal Allen Catholic High School  (Used to sit with Fleetwood)</t>
  </si>
  <si>
    <t>Cliff Park High School (Ormistion Academy)</t>
  </si>
  <si>
    <t>Glenburn Sports College (West Lanc SSP)</t>
  </si>
  <si>
    <t>The Hayesbrook School (formerly The High Weald Academy, formerly called Angley School)</t>
  </si>
  <si>
    <t>Langdon Park Community School</t>
  </si>
  <si>
    <t>Tower Hamlets</t>
  </si>
  <si>
    <t>Meadow Community Primary School</t>
  </si>
  <si>
    <t>Plymouth SSP (Sir John Hunt Community Sports College)</t>
  </si>
  <si>
    <t xml:space="preserve">Queen Elizabeth Girl's School </t>
  </si>
  <si>
    <t>St John Fisher Catholic High School (now Voluntary Academy)</t>
  </si>
  <si>
    <t>The Grange School and Sports College</t>
  </si>
  <si>
    <t>Thorpe St Andrew High School (Norwich East SSP)</t>
  </si>
  <si>
    <t>Thurstable School Sports College and Sixth Form Centre</t>
  </si>
  <si>
    <t>Shirebrook Academy (Bolsover SSP, formerly Tibshelf)</t>
  </si>
  <si>
    <t>Funding awarded per Level 1 training place</t>
  </si>
  <si>
    <t>Funding awarded per training place (L1&amp;2, 2 and 3)</t>
  </si>
  <si>
    <t>Total Level 1 places delivered</t>
  </si>
  <si>
    <t>Total pupils delivered L1/2 combined</t>
  </si>
  <si>
    <t>Cliff Park High School</t>
  </si>
  <si>
    <t>High Weald Academy (The High Weald/ Haysbrooke Academy formerly called Angley School)</t>
  </si>
  <si>
    <t>London</t>
  </si>
  <si>
    <t>Barnet</t>
  </si>
  <si>
    <t>St John Fisher Catholic High School</t>
  </si>
  <si>
    <t>Tibshelf School</t>
  </si>
  <si>
    <t>SSP Name</t>
  </si>
  <si>
    <t>Number of places bid for</t>
  </si>
  <si>
    <t>Academy @ Worden (formerly Worden Sports College)</t>
  </si>
  <si>
    <t>Accrington Academy (formerly Norden High School and Sports College)</t>
  </si>
  <si>
    <t>Alderman Peel High School</t>
  </si>
  <si>
    <t>Cardinal Allen Catholic High School (formerly Fleetwood Sports College)</t>
  </si>
  <si>
    <t>De Lacy Academy</t>
  </si>
  <si>
    <t>Wakefield</t>
  </si>
  <si>
    <t xml:space="preserve">Glenburn Sports College </t>
  </si>
  <si>
    <t>Hagley Park Academy</t>
  </si>
  <si>
    <t xml:space="preserve">Staffordshire </t>
  </si>
  <si>
    <t>High Weald Academy (formerly Angley School)</t>
  </si>
  <si>
    <t>Iceni Academy (formerly Methwold High School)</t>
  </si>
  <si>
    <t xml:space="preserve">Queen Elizabeth's Girls' School </t>
  </si>
  <si>
    <t>St Mary's Sports College</t>
  </si>
  <si>
    <t xml:space="preserve">Taverham High School </t>
  </si>
  <si>
    <t xml:space="preserve">Thorpe St Andrew High School </t>
  </si>
  <si>
    <t xml:space="preserve">Alderman Peel High School </t>
  </si>
  <si>
    <t>Angley School (The High Weald Academy and Haysbrooke Academy)</t>
  </si>
  <si>
    <t>Kent</t>
  </si>
  <si>
    <t>Blessed Robert Sutton Catholic Sports College</t>
  </si>
  <si>
    <t>Bridgemary Community Sports College</t>
  </si>
  <si>
    <t>Hampshire</t>
  </si>
  <si>
    <t>Cornwall</t>
  </si>
  <si>
    <t>Brent (MB)</t>
  </si>
  <si>
    <t>Cardinal Allen (formerly Fleetwood Sports College)</t>
  </si>
  <si>
    <t xml:space="preserve">Framingham Earl High School </t>
  </si>
  <si>
    <t>George Pindar Community Sports College</t>
  </si>
  <si>
    <t>North Yorkshire</t>
  </si>
  <si>
    <t>King Edward VII School</t>
  </si>
  <si>
    <t>Langdon Park School</t>
  </si>
  <si>
    <t>Tower Hamlets (LB)</t>
  </si>
  <si>
    <t>Suffolk</t>
  </si>
  <si>
    <t>Norden High School and Sports College</t>
  </si>
  <si>
    <t>Prince William School</t>
  </si>
  <si>
    <t xml:space="preserve">Queen Elizabeth's Girl's School </t>
  </si>
  <si>
    <t>Barnet (LB)</t>
  </si>
  <si>
    <t xml:space="preserve">Thorpe St Andrew School </t>
  </si>
  <si>
    <t>University of Chester CE Academy</t>
  </si>
  <si>
    <t>Cheshire West and Chester</t>
  </si>
  <si>
    <t>Worden Sports College</t>
  </si>
  <si>
    <t>SGOHS Name</t>
  </si>
  <si>
    <t>Amount paid to SGOHS 2011/12</t>
  </si>
  <si>
    <t>Training places bid for</t>
  </si>
  <si>
    <t>Underspend carried over from 2010/11</t>
  </si>
  <si>
    <t>Amount reclaimed</t>
  </si>
  <si>
    <t>Total funding claimed (including underspend carried over from 2010/11)</t>
  </si>
  <si>
    <t>Aireville School</t>
  </si>
  <si>
    <t>Alfriston School</t>
  </si>
  <si>
    <t>Buckinghamshire</t>
  </si>
  <si>
    <t>All Saints Academy</t>
  </si>
  <si>
    <t>Bedfordshire</t>
  </si>
  <si>
    <t>All Saints Catholic High School</t>
  </si>
  <si>
    <t>Sheffield</t>
  </si>
  <si>
    <t>Archbishop Beck Sports College</t>
  </si>
  <si>
    <t xml:space="preserve">Merseyside </t>
  </si>
  <si>
    <t>Arrow Vale Sports College</t>
  </si>
  <si>
    <t>Ash Manor School</t>
  </si>
  <si>
    <t>Surrey</t>
  </si>
  <si>
    <t>Ashton on Mersey School</t>
  </si>
  <si>
    <t>Trafford</t>
  </si>
  <si>
    <t>Ashton Park School</t>
  </si>
  <si>
    <t>Bristol</t>
  </si>
  <si>
    <t>Astor of Hever Community School</t>
  </si>
  <si>
    <t>Barlby High School</t>
  </si>
  <si>
    <t>Beacon Community College</t>
  </si>
  <si>
    <t>East Sussex</t>
  </si>
  <si>
    <t>Beckfoot School</t>
  </si>
  <si>
    <t>Bradford</t>
  </si>
  <si>
    <t>Biddenham Upper School and Sports College</t>
  </si>
  <si>
    <t>Biddick School Sports College</t>
  </si>
  <si>
    <t>Sunderland</t>
  </si>
  <si>
    <t>Biddulph High School</t>
  </si>
  <si>
    <t>Staffordshire</t>
  </si>
  <si>
    <t>Birchwood High School</t>
  </si>
  <si>
    <t>Hertfordshire</t>
  </si>
  <si>
    <t>Bishop Barrington School</t>
  </si>
  <si>
    <t>Durham</t>
  </si>
  <si>
    <t>Bishop Challoner Catholic School</t>
  </si>
  <si>
    <t>Gloucestershire</t>
  </si>
  <si>
    <t>Bitterne Park School</t>
  </si>
  <si>
    <t>Brighton Hill Community College</t>
  </si>
  <si>
    <t>Burleigh Community College</t>
  </si>
  <si>
    <t>Leicestershire</t>
  </si>
  <si>
    <t>Caistor Grammar School</t>
  </si>
  <si>
    <t>Lincolnshire</t>
  </si>
  <si>
    <t>Calthorpe School Sports College</t>
  </si>
  <si>
    <t>Birmingham</t>
  </si>
  <si>
    <t>Campion School (Kenilworth)</t>
  </si>
  <si>
    <t>Brent (LB)</t>
  </si>
  <si>
    <t>Cardinal Heenan Catholic High School</t>
  </si>
  <si>
    <t>Carr Manor High School</t>
  </si>
  <si>
    <t>Leeds</t>
  </si>
  <si>
    <t>Carres Grammar School</t>
  </si>
  <si>
    <t>Cavendish School</t>
  </si>
  <si>
    <t>Chadsgrove School</t>
  </si>
  <si>
    <t>Chelmsford SSP (formerly Great Baddow High School)</t>
  </si>
  <si>
    <t>Cherry Willingham Community School</t>
  </si>
  <si>
    <t>Cheslyn Hay Sport and Community High School</t>
  </si>
  <si>
    <t>Chessington Community College</t>
  </si>
  <si>
    <t>Kingston Upon Thames (LB)</t>
  </si>
  <si>
    <t>Cirencester Kingshill School</t>
  </si>
  <si>
    <t>City Academy Bristol</t>
  </si>
  <si>
    <t>Collegiate (Blackpool)</t>
  </si>
  <si>
    <t>Blackpool</t>
  </si>
  <si>
    <t>Colmers School and Sports College</t>
  </si>
  <si>
    <t>Comberton Village College</t>
  </si>
  <si>
    <t>Cambridgeshire</t>
  </si>
  <si>
    <t>Copleston High School</t>
  </si>
  <si>
    <t>Denbigh High School</t>
  </si>
  <si>
    <t>Luton</t>
  </si>
  <si>
    <t>Derby Moor Community Sports College</t>
  </si>
  <si>
    <t>Derby</t>
  </si>
  <si>
    <t>Desborough School</t>
  </si>
  <si>
    <t>Windsor &amp; Maidenhead</t>
  </si>
  <si>
    <t>Dorothy Stringer High School</t>
  </si>
  <si>
    <t>Brighton and Hove</t>
  </si>
  <si>
    <t>Dr Challoners High School</t>
  </si>
  <si>
    <t>Droitwich Spa High School</t>
  </si>
  <si>
    <t>Dyson Perrins CofE Sports College</t>
  </si>
  <si>
    <t>Earl Mortimer College and Sixth Form Centre</t>
  </si>
  <si>
    <t>Herefordshire</t>
  </si>
  <si>
    <t>East Barnet School</t>
  </si>
  <si>
    <t>Eastwood School</t>
  </si>
  <si>
    <t>Ellowes Hall School</t>
  </si>
  <si>
    <t>Evesham High School</t>
  </si>
  <si>
    <t>Failsworth Sports College</t>
  </si>
  <si>
    <t>Oldham</t>
  </si>
  <si>
    <t>Farringdon Community Sports College</t>
  </si>
  <si>
    <t>Fearns Community Sports College</t>
  </si>
  <si>
    <t>Featherstone High School</t>
  </si>
  <si>
    <t>Ealing (LB)</t>
  </si>
  <si>
    <t>Flixton Girls High School</t>
  </si>
  <si>
    <t>Forge Valley Community School (formerly Wisewood School and Community Sports College)</t>
  </si>
  <si>
    <t>Freman College</t>
  </si>
  <si>
    <t>Furness Academy (1)</t>
  </si>
  <si>
    <t>Cumbria</t>
  </si>
  <si>
    <t>Golden Hillock School and Specialist Sports College</t>
  </si>
  <si>
    <t>Grange School</t>
  </si>
  <si>
    <t>Dorset</t>
  </si>
  <si>
    <t>Great Torrington Community School</t>
  </si>
  <si>
    <t>Devon</t>
  </si>
  <si>
    <t>Greenacre School</t>
  </si>
  <si>
    <t>Medway</t>
  </si>
  <si>
    <t>Greendown Community School</t>
  </si>
  <si>
    <t>Swindon</t>
  </si>
  <si>
    <t>Haberdashers Askes Knights Academy</t>
  </si>
  <si>
    <t>Lewisham (LB)</t>
  </si>
  <si>
    <t>Hailsham Community College</t>
  </si>
  <si>
    <t>Hamble Community Sports College</t>
  </si>
  <si>
    <t>Hamstead Hall Sports College</t>
  </si>
  <si>
    <t>Hanson School</t>
  </si>
  <si>
    <t>Harris School</t>
  </si>
  <si>
    <t>Harrogate High School</t>
  </si>
  <si>
    <t>Hartford High School A Specialist Languages and Sports College</t>
  </si>
  <si>
    <t>Cheshire West &amp; Chester</t>
  </si>
  <si>
    <t>Hartismere High School</t>
  </si>
  <si>
    <t>Havant Academy (formerly Staunton Park Community Sports College)</t>
  </si>
  <si>
    <t>Hayesbrook School</t>
  </si>
  <si>
    <t>Hinchingbrooke School</t>
  </si>
  <si>
    <t>Holgate School</t>
  </si>
  <si>
    <t>Houghton Kepier Sports College</t>
  </si>
  <si>
    <t>Idsall School</t>
  </si>
  <si>
    <t>Shropshire</t>
  </si>
  <si>
    <t>James Hornsby High School</t>
  </si>
  <si>
    <t>John Fisher Sports College</t>
  </si>
  <si>
    <t>Sutton (LB)</t>
  </si>
  <si>
    <t>John Spence Community High School</t>
  </si>
  <si>
    <t>North Tyneside</t>
  </si>
  <si>
    <t>Joseph Whitaker Sports College</t>
  </si>
  <si>
    <t>King Alfreds Community &amp; Sports College</t>
  </si>
  <si>
    <t>King Arthurs Community School (1)</t>
  </si>
  <si>
    <t>Somerset</t>
  </si>
  <si>
    <t>Kings School</t>
  </si>
  <si>
    <t>Kingsbury High School (Brent)</t>
  </si>
  <si>
    <t>Kingsbury School</t>
  </si>
  <si>
    <t>Kirkby Stephen Grammar School Sports College</t>
  </si>
  <si>
    <t>Kirkley Community High School</t>
  </si>
  <si>
    <t>Knights Templar School</t>
  </si>
  <si>
    <t>Knottingley High School &amp; Sports College</t>
  </si>
  <si>
    <t>Lacon Childe School</t>
  </si>
  <si>
    <t>Lady Lumleys School</t>
  </si>
  <si>
    <t>Lakelands School and Sports College</t>
  </si>
  <si>
    <t>Lakes School</t>
  </si>
  <si>
    <t>Laurence Jackson Sports College</t>
  </si>
  <si>
    <t>Redcar &amp; Cleveland</t>
  </si>
  <si>
    <t>Lea Valley High School</t>
  </si>
  <si>
    <t>Enfield (LB)</t>
  </si>
  <si>
    <t>Lees Brook Community Sports College</t>
  </si>
  <si>
    <t>Leon School and Sports College</t>
  </si>
  <si>
    <t>Milton Keynes</t>
  </si>
  <si>
    <t>Lode Heath School</t>
  </si>
  <si>
    <t>Solihull</t>
  </si>
  <si>
    <t>London Nautical School</t>
  </si>
  <si>
    <t>Lambeth (LB)</t>
  </si>
  <si>
    <t>London Oratory School</t>
  </si>
  <si>
    <t>Hammersmith &amp; Fulham</t>
  </si>
  <si>
    <t>Long Field High School</t>
  </si>
  <si>
    <t>Longfield Comprehensive School</t>
  </si>
  <si>
    <t>Darlington</t>
  </si>
  <si>
    <t>Lowton High School</t>
  </si>
  <si>
    <t>Wigan</t>
  </si>
  <si>
    <t>Madeley Academy</t>
  </si>
  <si>
    <t>Telford &amp; Wrekin</t>
  </si>
  <si>
    <t>Mark Hall School</t>
  </si>
  <si>
    <t>Marriotts School</t>
  </si>
  <si>
    <t>Methwold High School</t>
  </si>
  <si>
    <t>Middlecott School, Kirton</t>
  </si>
  <si>
    <t>Netherhall School</t>
  </si>
  <si>
    <t>New Charter Academy</t>
  </si>
  <si>
    <t>Tameside</t>
  </si>
  <si>
    <t>Nicholas Breakspear RC School</t>
  </si>
  <si>
    <t>Ninestiles School</t>
  </si>
  <si>
    <t>Norlington School for Boys</t>
  </si>
  <si>
    <t>Waltham Forest (LB)</t>
  </si>
  <si>
    <t>Northampton Academy</t>
  </si>
  <si>
    <t>Northfield School and Sports College</t>
  </si>
  <si>
    <t>Stockton-onTees</t>
  </si>
  <si>
    <t>Oakfields Community College (formerly Kings Manor School - Specialist Sports College)</t>
  </si>
  <si>
    <t>Middlesbrough</t>
  </si>
  <si>
    <t>Oldbury College of Sport</t>
  </si>
  <si>
    <t>Sandwell</t>
  </si>
  <si>
    <t>Our Lady and St Chad Catholic School</t>
  </si>
  <si>
    <t>Wolverhampton</t>
  </si>
  <si>
    <t>Our Ladys Catholic College</t>
  </si>
  <si>
    <t>Outwood Grange College</t>
  </si>
  <si>
    <t>Pent Valley School</t>
  </si>
  <si>
    <t>Phoenix School</t>
  </si>
  <si>
    <t>Plymstock School</t>
  </si>
  <si>
    <t>Poltair Community School and Sports College</t>
  </si>
  <si>
    <t>Portchester School</t>
  </si>
  <si>
    <t>Bournemouth</t>
  </si>
  <si>
    <t>Priesthorpe School</t>
  </si>
  <si>
    <t>Priestnall School</t>
  </si>
  <si>
    <t>Stockport</t>
  </si>
  <si>
    <t>Priory City of Lincoln Academy</t>
  </si>
  <si>
    <t>Priory School and Sports College</t>
  </si>
  <si>
    <t>Queen Elizabeths School</t>
  </si>
  <si>
    <t>Queen Elizabeth School &amp; Sports College (Warwickshire)</t>
  </si>
  <si>
    <t>Queens School</t>
  </si>
  <si>
    <t>Radcliffe School</t>
  </si>
  <si>
    <t>Ramsey College</t>
  </si>
  <si>
    <t>Ranelagh CofE School</t>
  </si>
  <si>
    <t>Bracknell Forest</t>
  </si>
  <si>
    <t>Rawlett Community Sports College</t>
  </si>
  <si>
    <t>Rawmarsh Community School &amp; Sports College</t>
  </si>
  <si>
    <t>Rotherham</t>
  </si>
  <si>
    <t>Redbridge Community School</t>
  </si>
  <si>
    <t>Rickmansworth School</t>
  </si>
  <si>
    <t>Ridings Federation, Yate International Academy</t>
  </si>
  <si>
    <t>South Gloucestershire</t>
  </si>
  <si>
    <t>Robert Sutton Catholic School</t>
  </si>
  <si>
    <t>Rossington All Saints CofE Sports College</t>
  </si>
  <si>
    <t>Doncaster</t>
  </si>
  <si>
    <t>Roundwood Park School</t>
  </si>
  <si>
    <t>Royal Alexandra and Albert School</t>
  </si>
  <si>
    <t>Ruskin Sports and Languages College</t>
  </si>
  <si>
    <t>Cheshire East</t>
  </si>
  <si>
    <t>Rye Hills School</t>
  </si>
  <si>
    <t>Sandbach High School and Sixth Form College</t>
  </si>
  <si>
    <t>Sandown High School</t>
  </si>
  <si>
    <t>Isle of Wight</t>
  </si>
  <si>
    <t>Sandy Upper School and Community Sports College</t>
  </si>
  <si>
    <t>Sele School</t>
  </si>
  <si>
    <t>Shaftesbury School</t>
  </si>
  <si>
    <t>Sharnbrook Upper School and Community College</t>
  </si>
  <si>
    <t>Shelfield Community Academy</t>
  </si>
  <si>
    <t>Walsall</t>
  </si>
  <si>
    <t>Shoeburyness High School</t>
  </si>
  <si>
    <t>Southend-on-Sea</t>
  </si>
  <si>
    <t>Sir Frederic Osborn School</t>
  </si>
  <si>
    <t>Sir John Hunt Sports College</t>
  </si>
  <si>
    <t>Kingston upon Hull</t>
  </si>
  <si>
    <t>Skegness Grammar School</t>
  </si>
  <si>
    <t>Smestow School</t>
  </si>
  <si>
    <t>South Dartmoor Community College</t>
  </si>
  <si>
    <t>South Northants SSP (Elizabeth Woodville School)</t>
  </si>
  <si>
    <t>Southfield School for Girls</t>
  </si>
  <si>
    <t>Spalding High School</t>
  </si>
  <si>
    <t>St Bedes RC High School (Blackburn)</t>
  </si>
  <si>
    <t>Blackburn with Darwen</t>
  </si>
  <si>
    <t>St Edmunds Girls School and Sports College</t>
  </si>
  <si>
    <t>Wiltshire</t>
  </si>
  <si>
    <t>St James Catholic High School</t>
  </si>
  <si>
    <t>St Josephs RC High School and Sports College</t>
  </si>
  <si>
    <t>Bolton</t>
  </si>
  <si>
    <t>St Lukes Science and Sports College</t>
  </si>
  <si>
    <t>St Marys Catholic Comprehensive School</t>
  </si>
  <si>
    <t>St Marys Sports College</t>
  </si>
  <si>
    <t>St Pauls Catholic College</t>
  </si>
  <si>
    <t>West Sussex</t>
  </si>
  <si>
    <t>Stafford Sports College</t>
  </si>
  <si>
    <t>Stanground College</t>
  </si>
  <si>
    <t>Peterborough</t>
  </si>
  <si>
    <t>Stockport LEA</t>
  </si>
  <si>
    <t>Stopsley High School</t>
  </si>
  <si>
    <t>Stourport High School and Sixth Form Centre</t>
  </si>
  <si>
    <t>Stowmarket High School</t>
  </si>
  <si>
    <t>Streetly Sports College</t>
  </si>
  <si>
    <t>Sudbury Upper School and Arts College</t>
  </si>
  <si>
    <t>Sundorne School and Sports College</t>
  </si>
  <si>
    <t xml:space="preserve">The Carlton Academy </t>
  </si>
  <si>
    <t>The Priory Ruskin Academy  (formerly Central Technology and Sports College)</t>
  </si>
  <si>
    <t>Therfield School</t>
  </si>
  <si>
    <t>Thorpe St Andrew School</t>
  </si>
  <si>
    <t>Thurstable School</t>
  </si>
  <si>
    <t>Tong Sports College</t>
  </si>
  <si>
    <t>Toynbee Sports College</t>
  </si>
  <si>
    <t>Turnford School</t>
  </si>
  <si>
    <t>Twickenham Academy (formerly Whitton School &amp; Sports College)</t>
  </si>
  <si>
    <t>Richmond (LB)</t>
  </si>
  <si>
    <t>Ursuline College</t>
  </si>
  <si>
    <t>West Lea School</t>
  </si>
  <si>
    <t>Westbourne Sports College</t>
  </si>
  <si>
    <t>Westcroft School and Sports College</t>
  </si>
  <si>
    <t>Westfield Sports College</t>
  </si>
  <si>
    <t>Wexham School</t>
  </si>
  <si>
    <t>Slough</t>
  </si>
  <si>
    <t>Wey Valley School</t>
  </si>
  <si>
    <t>Whitecross High School</t>
  </si>
  <si>
    <t>Whitefield School</t>
  </si>
  <si>
    <t>Willenhall School Sports College</t>
  </si>
  <si>
    <t>William de Ferrers School</t>
  </si>
  <si>
    <t>William Edwards School and Sports College</t>
  </si>
  <si>
    <t>Thurrock</t>
  </si>
  <si>
    <t>William Parker Sports College</t>
  </si>
  <si>
    <t>Wilmslow High School</t>
  </si>
  <si>
    <t xml:space="preserve">Wilson Stuart School </t>
  </si>
  <si>
    <t>Windsor High School</t>
  </si>
  <si>
    <t>Witchford Village College</t>
  </si>
  <si>
    <t>Wood Green High School College of Sport, Maths and Computing</t>
  </si>
  <si>
    <t>Woodhey High School</t>
  </si>
  <si>
    <t>Woodside School (Bexley)</t>
  </si>
  <si>
    <t>Bexley (LB)</t>
  </si>
  <si>
    <t>Wright Robinson Sports College</t>
  </si>
  <si>
    <t>York High School</t>
  </si>
  <si>
    <t>York</t>
  </si>
  <si>
    <t>Abraham Guest School Sports Partnership</t>
  </si>
  <si>
    <t>Alderman Smith School Sport Partnership</t>
  </si>
  <si>
    <t>All Saints School Sport Partnership</t>
  </si>
  <si>
    <t>Archbishop Beck School Sport Partnership</t>
  </si>
  <si>
    <t>Liverpool</t>
  </si>
  <si>
    <t>Arrow Vale School Sport Partnership</t>
  </si>
  <si>
    <t>Ash Manor School Sport Partnership</t>
  </si>
  <si>
    <t>Astley (Tameside) School Sport Partnership</t>
  </si>
  <si>
    <t>Astor of Hever School Sport Partnership</t>
  </si>
  <si>
    <t>Barstable School Sport Partnership</t>
  </si>
  <si>
    <t>Baverstock School Sport Partnership</t>
  </si>
  <si>
    <t>Baysgarth School Sport Partnership</t>
  </si>
  <si>
    <t>Beacon/North Wealdon School Sport Partnership</t>
  </si>
  <si>
    <t>Beckfoot School Sport Partnership</t>
  </si>
  <si>
    <t>Berry Hill (Stoke on Trent) School Sport Partnership</t>
  </si>
  <si>
    <t>Stoke on Trent</t>
  </si>
  <si>
    <t>Biddenham School Sport Partnership</t>
  </si>
  <si>
    <t>Biddulph School Sport Partnership</t>
  </si>
  <si>
    <t>Bishop Challoner School Sport Partnership</t>
  </si>
  <si>
    <t>Bognor Regis School Sport Partnership</t>
  </si>
  <si>
    <t>Borden Grammar School Sport Partnership</t>
  </si>
  <si>
    <t>Boston Spa School Sport Partnership</t>
  </si>
  <si>
    <t>Bridgemary School Sport Partnership</t>
  </si>
  <si>
    <t>Brighton Hill School Sport Partnership</t>
  </si>
  <si>
    <t>Broxtowe (Bramcote Hills) School Sport Partnership</t>
  </si>
  <si>
    <t>Burnham Upper School Sport Partnership</t>
  </si>
  <si>
    <t>Caistor School Sport Partnership</t>
  </si>
  <si>
    <t>Calthorpe School Sport Partnership</t>
  </si>
  <si>
    <t>Cardinal Heenan (1) School Sport Partnership</t>
  </si>
  <si>
    <t>Cardinal Langley School Sport Partnership</t>
  </si>
  <si>
    <t>Carr Manor School Sport Partnership</t>
  </si>
  <si>
    <t>Castle (Kent) School Sport Partnership</t>
  </si>
  <si>
    <t>Cavendish School Sport Partnership</t>
  </si>
  <si>
    <t>Central Technology School Sport Partnership</t>
  </si>
  <si>
    <t>Chadsgrove School Sport Partnership</t>
  </si>
  <si>
    <t>Charters School Sport Partnership</t>
  </si>
  <si>
    <t>Windsor and Maidenhead</t>
  </si>
  <si>
    <t>Chasetown School Sport Partnership</t>
  </si>
  <si>
    <t>Cheshire Oaks School Sport Partnership</t>
  </si>
  <si>
    <t>Cheshire</t>
  </si>
  <si>
    <t>Cheslyn Hay School Sport Partnership</t>
  </si>
  <si>
    <t>Chessington (Kingston) School Sport Partnership</t>
  </si>
  <si>
    <t>Kingston upon Thames</t>
  </si>
  <si>
    <t>City of Lincoln School Sport Partnership</t>
  </si>
  <si>
    <t>Cliff Park School Sport Partnership</t>
  </si>
  <si>
    <t>Collegiate / Palatine School Sport Partnership</t>
  </si>
  <si>
    <t>Colmers School Sport Partnership</t>
  </si>
  <si>
    <t>Comberton Village School Sport Partnership</t>
  </si>
  <si>
    <t>Copleston School Sport Partnership</t>
  </si>
  <si>
    <t>Corby School Sport Partnership</t>
  </si>
  <si>
    <t>Coseley School Sport Partnership</t>
  </si>
  <si>
    <t>Crown Hills School Sport Partnership</t>
  </si>
  <si>
    <t>Leicester City</t>
  </si>
  <si>
    <t>Davenant Foundation School Sport Partnership</t>
  </si>
  <si>
    <t>Dayncourt School Sport Partnership</t>
  </si>
  <si>
    <t>Deanes School Sport Partnership</t>
  </si>
  <si>
    <t>Denbigh School Sport Partnership</t>
  </si>
  <si>
    <t>Derby Moor School Sport Partnership</t>
  </si>
  <si>
    <t>Dorothy Stringer School Sport Partnership</t>
  </si>
  <si>
    <t>Dr Challoners School Sport Partnership</t>
  </si>
  <si>
    <t>Droitwich Spa School Sport Partnership</t>
  </si>
  <si>
    <t>Eastwood School Sport Partnership</t>
  </si>
  <si>
    <t>Southend</t>
  </si>
  <si>
    <t>Ellowes Hall School Sport Partnership</t>
  </si>
  <si>
    <t>Evesham (South Worcestershire) School Sport Partnership</t>
  </si>
  <si>
    <t>Failsworth School Sport Partnership</t>
  </si>
  <si>
    <t>Fearns Community School Sport Partnership</t>
  </si>
  <si>
    <t>Fleetwood School Sport Partnership</t>
  </si>
  <si>
    <t>Framingham Earl School Sport Partnership</t>
  </si>
  <si>
    <t>Golden Hillock School Sport Partnership</t>
  </si>
  <si>
    <t>Grange (Dorset) School Sport Partnership</t>
  </si>
  <si>
    <t>Granville School Sport Partnership</t>
  </si>
  <si>
    <t>Great Baddow School Sport Partnership</t>
  </si>
  <si>
    <t>Great Torrington School Sport Partnership</t>
  </si>
  <si>
    <t>Hailsham School Sport Partnership</t>
  </si>
  <si>
    <t>Hamble Community School Sport Partnership</t>
  </si>
  <si>
    <t>Hamstead Hall School Sport Partnership</t>
  </si>
  <si>
    <t>Hanson School Sport Partnership</t>
  </si>
  <si>
    <t>Harris (Warwickshire East) School Sport Partnership</t>
  </si>
  <si>
    <t>Hartismere School Sport Partnership</t>
  </si>
  <si>
    <t>Hartshead School Sport Partnership</t>
  </si>
  <si>
    <t>Henry Cort School Sport Partnership</t>
  </si>
  <si>
    <t>Herne Bay School Sport Partnership</t>
  </si>
  <si>
    <t>Hinchingbrooke School Sport Partnership</t>
  </si>
  <si>
    <t>Holden Lane School Sport Partnership</t>
  </si>
  <si>
    <t>Holgate School Sport Partnership</t>
  </si>
  <si>
    <t>Holmfirth School Sport Partnership</t>
  </si>
  <si>
    <t>Houghton Kepier School Sport Partnership</t>
  </si>
  <si>
    <t>Tyne &amp; Wear</t>
  </si>
  <si>
    <t>Idsall School Sport Partnership</t>
  </si>
  <si>
    <t>Ivybridge Community School Sport Partnership</t>
  </si>
  <si>
    <t>John Spence School Sport Partnership</t>
  </si>
  <si>
    <t>Joseph Whitaker School Sport Partnership</t>
  </si>
  <si>
    <t>Kenilworth School Sport Partnership</t>
  </si>
  <si>
    <t>King Alfreds (Oxfordshire) School Sport Partnership</t>
  </si>
  <si>
    <t>King Alfred's (Somerset) School Sport Partnership</t>
  </si>
  <si>
    <t>King Edward VI Aston School Sport Partnership</t>
  </si>
  <si>
    <t>King Edward VII School Sport Partnership</t>
  </si>
  <si>
    <t>Kings Manor School Sport Partnership</t>
  </si>
  <si>
    <t>Kings School Sport Partnership</t>
  </si>
  <si>
    <t>Kingsbury (Birmingham) School Sport Partnership</t>
  </si>
  <si>
    <t>Kirk Hallam School Sport Partnership</t>
  </si>
  <si>
    <t>Kirkby Stephen School Sport Partnership</t>
  </si>
  <si>
    <t>Kirkley School Sport Partnership</t>
  </si>
  <si>
    <t>Knottingley School Sport Partnership</t>
  </si>
  <si>
    <t>Lacon Childe School Sport Partnership</t>
  </si>
  <si>
    <t>Lakelands School Sport Partnership</t>
  </si>
  <si>
    <t>Lakes School Sport Partnership</t>
  </si>
  <si>
    <t>Lancaster School Sport Partnership</t>
  </si>
  <si>
    <t>Laurence Jackson School Sport Partnership</t>
  </si>
  <si>
    <t>Redcar and Cleveland</t>
  </si>
  <si>
    <t>Lees Brook School Sport Partnership</t>
  </si>
  <si>
    <t>Lode Heath (South Solihull) School Sport Partnership</t>
  </si>
  <si>
    <t>Longfield Melton School Sport Partnership</t>
  </si>
  <si>
    <t>Lord Williams's School Sport Partnership</t>
  </si>
  <si>
    <t>Lordswood Boys School Sport Partnership</t>
  </si>
  <si>
    <t>Lowton/Wigan School Sport Partnership</t>
  </si>
  <si>
    <t>Madeley Academy School Sport Partnership</t>
  </si>
  <si>
    <t>Telford and Wrekin</t>
  </si>
  <si>
    <t>Manor (Nottinghamshire) School Sport Partnership</t>
  </si>
  <si>
    <t>Manor Raunds School Sport Partnership</t>
  </si>
  <si>
    <t>Mark Hall / Harlow School Sport Partnership</t>
  </si>
  <si>
    <t>Marple Hall School Sport Partnership</t>
  </si>
  <si>
    <t>Middlecott School Sport Partnership</t>
  </si>
  <si>
    <t>Minster (Herefordshire) School Sport Partnership</t>
  </si>
  <si>
    <t>Mountbatten School Sport Partnership</t>
  </si>
  <si>
    <t>Mounts Bay School Sport Partnership</t>
  </si>
  <si>
    <t>Netherhall (Cambridgeshire) School Sport Partnership</t>
  </si>
  <si>
    <t>Newsome High School Sport Partnership</t>
  </si>
  <si>
    <t>Nicholas Breakspear School Sport Partnership</t>
  </si>
  <si>
    <t>Ninestiles School Sport Partnership</t>
  </si>
  <si>
    <t>Northampton Academy School Sport Partnership</t>
  </si>
  <si>
    <t>Northfields Technology School Sport Partnership</t>
  </si>
  <si>
    <t>Oldbury School Sport Partnership</t>
  </si>
  <si>
    <t>Our Lady and St Chad School Sport Partnership</t>
  </si>
  <si>
    <t>Our Lady's (Manchester) School Sport Partnership</t>
  </si>
  <si>
    <t>Outwood Grange School Sport Partnership</t>
  </si>
  <si>
    <t>Pensby School Sport Partnership</t>
  </si>
  <si>
    <t>Wirral</t>
  </si>
  <si>
    <t>Plymstock School School Sport Partnership</t>
  </si>
  <si>
    <t>Poltair School Sport Partnership</t>
  </si>
  <si>
    <t>Priesthorpe School Sport Partnership</t>
  </si>
  <si>
    <t>Priory (Barnsley) School Sport Partnership</t>
  </si>
  <si>
    <t>Queen Elizabeths (Dorset) School Sport Partnership</t>
  </si>
  <si>
    <t>Rawlett School Sport Partnership</t>
  </si>
  <si>
    <t>Rawmarsh School Sport Partnership</t>
  </si>
  <si>
    <t>Redborne School Sport Partnership</t>
  </si>
  <si>
    <t>Roade School Sport Partnership</t>
  </si>
  <si>
    <t>Robert Sutton School Sport Partnership</t>
  </si>
  <si>
    <t>Rodillian School Sport Partnership</t>
  </si>
  <si>
    <t>Roundwood Park School Sport Partnership</t>
  </si>
  <si>
    <t>Royal Alexandra &amp; Albert School Sport Partnership</t>
  </si>
  <si>
    <t>Ruskin School Sport Partnership</t>
  </si>
  <si>
    <t>Rye Hills School Sport Partnership</t>
  </si>
  <si>
    <t>Sandbach School Sport Partnership</t>
  </si>
  <si>
    <t>Sandy Upper School Sport Partnership</t>
  </si>
  <si>
    <t>Sharnbrook Upper School Sport Partnership</t>
  </si>
  <si>
    <t>Shelfield School Sport Partnership</t>
  </si>
  <si>
    <t>Shoeburyness (Southend/Thorpe Bay) School Sport Partnership</t>
  </si>
  <si>
    <t>Sir John Hunt School Sport Partnership</t>
  </si>
  <si>
    <t>Skegness Grammar School Sport Partnership</t>
  </si>
  <si>
    <t>Smestow School Sport Partnership</t>
  </si>
  <si>
    <t>Smiths Wood School Sport Partnership</t>
  </si>
  <si>
    <t>South Dartmoor School Sport Partnership</t>
  </si>
  <si>
    <t>Spalding High School Sport Partnership</t>
  </si>
  <si>
    <t>Spen Valley School Sport Partnership</t>
  </si>
  <si>
    <t>St Bedes/Blackburn with Darwen School Sport Partnership</t>
  </si>
  <si>
    <t>St John Fisher School Sport Partnership</t>
  </si>
  <si>
    <t>St Josephs School Sport Partnership</t>
  </si>
  <si>
    <t>St Lukes School Sport Partnership</t>
  </si>
  <si>
    <t>St Marys (Hull) School Sport Partnership</t>
  </si>
  <si>
    <t>St Marys Leeds School Sport Partnership</t>
  </si>
  <si>
    <t>St Pauls School Sport Partnership</t>
  </si>
  <si>
    <t>Stafford School Sport Partnership</t>
  </si>
  <si>
    <t>Stanground School Sport Partnership</t>
  </si>
  <si>
    <t>Staunton Park School Sport Partnership</t>
  </si>
  <si>
    <t>Stockport School Sport Partnership</t>
  </si>
  <si>
    <t>Stopsley School Sport Partnership</t>
  </si>
  <si>
    <t>Streetly School Sport Partnership</t>
  </si>
  <si>
    <t>Sundorne School Sport Partnership</t>
  </si>
  <si>
    <t>Swadelands School Sport Partnership</t>
  </si>
  <si>
    <t>Swanwick Hall School Sport Partnership</t>
  </si>
  <si>
    <t>Taverham School Sport Partnership</t>
  </si>
  <si>
    <t>Therfield School Sport Partnership</t>
  </si>
  <si>
    <t>Thomas Keble School Sport Partnership</t>
  </si>
  <si>
    <t>Thornton Grammar School Sport Partnership</t>
  </si>
  <si>
    <t>Thurstable School Sport Partnership</t>
  </si>
  <si>
    <t>Tong School Sport Partnership</t>
  </si>
  <si>
    <t>Toynbee School Sport Partnership</t>
  </si>
  <si>
    <t>Turnford School Sport Partnership</t>
  </si>
  <si>
    <t>Vandyke Upper School Sport Partnership</t>
  </si>
  <si>
    <t>Wallingford School Sport Partnership</t>
  </si>
  <si>
    <t>Wayland School Sport Partnership</t>
  </si>
  <si>
    <t>Weald School Sport Partnership</t>
  </si>
  <si>
    <t>West Worcestershire School Sport Partnership</t>
  </si>
  <si>
    <t>Westbourne School Sport Partnership</t>
  </si>
  <si>
    <t>Westcroft School Sport Partnership</t>
  </si>
  <si>
    <t>Westfield School Sport Partnership</t>
  </si>
  <si>
    <t>Wexham School Sport Partnership</t>
  </si>
  <si>
    <t>Wey Valley School Sport Partnership</t>
  </si>
  <si>
    <t>Wheldon School Sport Partnership</t>
  </si>
  <si>
    <t>Whitecross School Sport Partnership</t>
  </si>
  <si>
    <t>Willenhall School Sport Partnership</t>
  </si>
  <si>
    <t>William Edwards School Sport Partnership</t>
  </si>
  <si>
    <t>Thurrock Borough</t>
  </si>
  <si>
    <t>William Parker School Sport Partnership</t>
  </si>
  <si>
    <t>Wilmslow School Sport Partnership</t>
  </si>
  <si>
    <t>Wilson Stuart School Sport Partnership</t>
  </si>
  <si>
    <t>Windsor (Dudley) School Sport Partnership</t>
  </si>
  <si>
    <t>Winston Churchill School Sport Partnership</t>
  </si>
  <si>
    <t>Wintringham School Sport Partnership</t>
  </si>
  <si>
    <t>Wisewood School Sport Partnership</t>
  </si>
  <si>
    <t>Witchford School Sport Partnership</t>
  </si>
  <si>
    <t>Wolverley School Sport Partnership</t>
  </si>
  <si>
    <t>Wood Green (Sandwell) School Sport Partnership</t>
  </si>
  <si>
    <t>Balby Carr School Sport Partnership</t>
  </si>
  <si>
    <t>Birchwood School Sport Partnership</t>
  </si>
  <si>
    <t>Blessed Trinity (St Theodores) School Sport Partnership</t>
  </si>
  <si>
    <t>Bracknell Forest/Brakenhale School Sport Partnership</t>
  </si>
  <si>
    <t>Brownedge St Marys School Sport Partnership</t>
  </si>
  <si>
    <t>Callington School Sport Partnership</t>
  </si>
  <si>
    <t>Carres School Sport Partnership</t>
  </si>
  <si>
    <t>Cherry Willingham School Sport Partnership</t>
  </si>
  <si>
    <t>Colne School Sport Partnership</t>
  </si>
  <si>
    <t>Ellis Guilford School Sport Partnership</t>
  </si>
  <si>
    <t>Nottingham City</t>
  </si>
  <si>
    <t>Farnborough School Sport Partnership</t>
  </si>
  <si>
    <t>Flixton Girls School Sport Partnership</t>
  </si>
  <si>
    <t>Freman School Sport Partnership</t>
  </si>
  <si>
    <t>Harvey Grammar School Sport Partnership</t>
  </si>
  <si>
    <t>High Ridge / North Lincolnshire School Sport Partnership</t>
  </si>
  <si>
    <t>Holy Cross School Sport Partnership</t>
  </si>
  <si>
    <t>Lady Lumleys School Sport Partnership</t>
  </si>
  <si>
    <t>Meopham School Sport Partnership</t>
  </si>
  <si>
    <t>Norden School Sport Partnership</t>
  </si>
  <si>
    <t>Pendle Vale College School Sport Partnership</t>
  </si>
  <si>
    <t>Penryn School Sport Partnership</t>
  </si>
  <si>
    <t>Phoenix School Sport Partnership</t>
  </si>
  <si>
    <t>Pickering High School Sport Partnership</t>
  </si>
  <si>
    <t>Pindar School Sport Partnership</t>
  </si>
  <si>
    <t>Queen Elizabeths Girls School Sport Partnership</t>
  </si>
  <si>
    <t>Queens School Sport Partnership</t>
  </si>
  <si>
    <t>Ramsey School Sport Partnership</t>
  </si>
  <si>
    <t>Rossington School Sport Partnership</t>
  </si>
  <si>
    <t>Sir Frederic Osborn School Sport Partnership</t>
  </si>
  <si>
    <t>South Hunsley School Sport Partnership</t>
  </si>
  <si>
    <t>East Riding of Yorkshire</t>
  </si>
  <si>
    <t>Sudbury School Sport Partnership</t>
  </si>
  <si>
    <t>Tulketh (Preston) School Sport Partnership</t>
  </si>
  <si>
    <t>Biddick School Sport Partnership</t>
  </si>
  <si>
    <t>Bishop's College School Sport Partnership</t>
  </si>
  <si>
    <t>Bridlington School Sport Partnership</t>
  </si>
  <si>
    <t>Hartford School Sport Partnership</t>
  </si>
  <si>
    <t>High Ridge_North Lincolnshire School Sport Parnership</t>
  </si>
  <si>
    <t>King Alfreds SSP (Oxfordshire)</t>
  </si>
  <si>
    <t>Poltair School Sports Partnership</t>
  </si>
  <si>
    <t>Shelfield School Sports Partnership</t>
  </si>
  <si>
    <t>St Bedes - Blackburn with Darwen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</si>
</sst>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£&quot;#,##0;[Red]\-&quot;£&quot;#,##0"/>
    <numFmt numFmtId="165" formatCode="&quot;£&quot;#,##0.00;\-&quot;£&quot;#,##0.00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_ ;\-0\ "/>
    <numFmt numFmtId="169" formatCode="#,##0_ ;\-#,##0\ "/>
    <numFmt numFmtId="170" formatCode="&quot;£&quot;#,##0.00"/>
    <numFmt numFmtId="171" formatCode="&quot;£&quot;#,##0"/>
    <numFmt numFmtId="172" formatCode="_-&quot;£&quot;* #,##0_-;\-&quot;£&quot;* #,##0_-;_-&quot;£&quot;* &quot;-&quot;??_-;_-@_-"/>
    <numFmt numFmtId="173" formatCode="_-* #,##0_-;\-* #,##0_-;_-* &quot;-&quot;??_-;_-@_-"/>
  </numFmts>
  <fonts count="66">
    <font>
      <sz val="10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sz val="8"/>
      <color indexed="72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Helvetica Neue"/>
    </font>
    <font>
      <b/>
      <i/>
      <sz val="10"/>
      <color indexed="8"/>
      <name val="Helvetica Neue"/>
    </font>
    <font>
      <sz val="10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8"/>
      <color theme="3"/>
      <name val="Trebuchet MS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65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u/>
      <sz val="11"/>
      <color theme="10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Trebuchet MS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Trebuchet MS"/>
      <family val="2"/>
      <scheme val="minor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0"/>
      <color theme="1"/>
      <name val="Trebuchet MS"/>
      <family val="2"/>
      <scheme val="minor"/>
    </font>
    <font>
      <sz val="10"/>
      <color indexed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8999908444471571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203">
    <xf numFmtId="0" fontId="0" fillId="0" borderId="0"/>
    <xf numFmtId="0" fontId="32" fillId="31" borderId="0" applyNumberFormat="0" applyBorder="0" applyAlignment="0" applyProtection="0"/>
    <xf numFmtId="0" fontId="1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1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1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3" borderId="0" applyNumberFormat="0" applyBorder="0" applyAlignment="0" applyProtection="0"/>
    <xf numFmtId="0" fontId="1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7" borderId="0" applyNumberFormat="0" applyBorder="0" applyAlignment="0" applyProtection="0"/>
    <xf numFmtId="0" fontId="12" fillId="1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1" borderId="0" applyNumberFormat="0" applyBorder="0" applyAlignment="0" applyProtection="0"/>
    <xf numFmtId="0" fontId="12" fillId="7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32" borderId="0" applyNumberFormat="0" applyBorder="0" applyAlignment="0" applyProtection="0"/>
    <xf numFmtId="0" fontId="12" fillId="1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12" fillId="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1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4" borderId="0" applyNumberFormat="0" applyBorder="0" applyAlignment="0" applyProtection="0"/>
    <xf numFmtId="0" fontId="12" fillId="12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8" borderId="0" applyNumberFormat="0" applyBorder="0" applyAlignment="0" applyProtection="0"/>
    <xf numFmtId="0" fontId="12" fillId="1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52" borderId="0" applyNumberFormat="0" applyBorder="0" applyAlignment="0" applyProtection="0"/>
    <xf numFmtId="0" fontId="12" fillId="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48" fillId="33" borderId="0" applyNumberFormat="0" applyBorder="0" applyAlignment="0" applyProtection="0"/>
    <xf numFmtId="0" fontId="13" fillId="11" borderId="0" applyNumberFormat="0" applyBorder="0" applyAlignment="0" applyProtection="0"/>
    <xf numFmtId="0" fontId="48" fillId="37" borderId="0" applyNumberFormat="0" applyBorder="0" applyAlignment="0" applyProtection="0"/>
    <xf numFmtId="0" fontId="13" fillId="15" borderId="0" applyNumberFormat="0" applyBorder="0" applyAlignment="0" applyProtection="0"/>
    <xf numFmtId="0" fontId="48" fillId="41" borderId="0" applyNumberFormat="0" applyBorder="0" applyAlignment="0" applyProtection="0"/>
    <xf numFmtId="0" fontId="13" fillId="16" borderId="0" applyNumberFormat="0" applyBorder="0" applyAlignment="0" applyProtection="0"/>
    <xf numFmtId="0" fontId="48" fillId="14" borderId="0" applyNumberFormat="0" applyBorder="0" applyAlignment="0" applyProtection="0"/>
    <xf numFmtId="0" fontId="48" fillId="45" borderId="0" applyNumberFormat="0" applyBorder="0" applyAlignment="0" applyProtection="0"/>
    <xf numFmtId="0" fontId="13" fillId="12" borderId="0" applyNumberFormat="0" applyBorder="0" applyAlignment="0" applyProtection="0"/>
    <xf numFmtId="0" fontId="48" fillId="17" borderId="0" applyNumberFormat="0" applyBorder="0" applyAlignment="0" applyProtection="0"/>
    <xf numFmtId="0" fontId="48" fillId="49" borderId="0" applyNumberFormat="0" applyBorder="0" applyAlignment="0" applyProtection="0"/>
    <xf numFmtId="0" fontId="13" fillId="11" borderId="0" applyNumberFormat="0" applyBorder="0" applyAlignment="0" applyProtection="0"/>
    <xf numFmtId="0" fontId="48" fillId="53" borderId="0" applyNumberFormat="0" applyBorder="0" applyAlignment="0" applyProtection="0"/>
    <xf numFmtId="0" fontId="13" fillId="5" borderId="0" applyNumberFormat="0" applyBorder="0" applyAlignment="0" applyProtection="0"/>
    <xf numFmtId="0" fontId="48" fillId="18" borderId="0" applyNumberFormat="0" applyBorder="0" applyAlignment="0" applyProtection="0"/>
    <xf numFmtId="0" fontId="48" fillId="30" borderId="0" applyNumberFormat="0" applyBorder="0" applyAlignment="0" applyProtection="0"/>
    <xf numFmtId="0" fontId="13" fillId="19" borderId="0" applyNumberFormat="0" applyBorder="0" applyAlignment="0" applyProtection="0"/>
    <xf numFmtId="0" fontId="48" fillId="34" borderId="0" applyNumberFormat="0" applyBorder="0" applyAlignment="0" applyProtection="0"/>
    <xf numFmtId="0" fontId="13" fillId="15" borderId="0" applyNumberFormat="0" applyBorder="0" applyAlignment="0" applyProtection="0"/>
    <xf numFmtId="0" fontId="48" fillId="38" borderId="0" applyNumberFormat="0" applyBorder="0" applyAlignment="0" applyProtection="0"/>
    <xf numFmtId="0" fontId="13" fillId="16" borderId="0" applyNumberFormat="0" applyBorder="0" applyAlignment="0" applyProtection="0"/>
    <xf numFmtId="0" fontId="48" fillId="42" borderId="0" applyNumberFormat="0" applyBorder="0" applyAlignment="0" applyProtection="0"/>
    <xf numFmtId="0" fontId="13" fillId="21" borderId="0" applyNumberFormat="0" applyBorder="0" applyAlignment="0" applyProtection="0"/>
    <xf numFmtId="0" fontId="48" fillId="46" borderId="0" applyNumberFormat="0" applyBorder="0" applyAlignment="0" applyProtection="0"/>
    <xf numFmtId="0" fontId="13" fillId="22" borderId="0" applyNumberFormat="0" applyBorder="0" applyAlignment="0" applyProtection="0"/>
    <xf numFmtId="0" fontId="48" fillId="50" borderId="0" applyNumberFormat="0" applyBorder="0" applyAlignment="0" applyProtection="0"/>
    <xf numFmtId="0" fontId="13" fillId="23" borderId="0" applyNumberFormat="0" applyBorder="0" applyAlignment="0" applyProtection="0"/>
    <xf numFmtId="0" fontId="38" fillId="25" borderId="0" applyNumberFormat="0" applyBorder="0" applyAlignment="0" applyProtection="0"/>
    <xf numFmtId="0" fontId="14" fillId="6" borderId="0" applyNumberFormat="0" applyBorder="0" applyAlignment="0" applyProtection="0"/>
    <xf numFmtId="0" fontId="42" fillId="28" borderId="17" applyNumberFormat="0" applyAlignment="0" applyProtection="0"/>
    <xf numFmtId="0" fontId="15" fillId="4" borderId="1" applyNumberFormat="0" applyAlignment="0" applyProtection="0"/>
    <xf numFmtId="0" fontId="44" fillId="29" borderId="20" applyNumberFormat="0" applyAlignment="0" applyProtection="0"/>
    <xf numFmtId="0" fontId="16" fillId="20" borderId="2" applyNumberFormat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24" borderId="0" applyNumberFormat="0" applyBorder="0" applyAlignment="0" applyProtection="0"/>
    <xf numFmtId="0" fontId="18" fillId="11" borderId="0" applyNumberFormat="0" applyBorder="0" applyAlignment="0" applyProtection="0"/>
    <xf numFmtId="0" fontId="34" fillId="0" borderId="14" applyNumberFormat="0" applyFill="0" applyAlignment="0" applyProtection="0"/>
    <xf numFmtId="0" fontId="19" fillId="0" borderId="3" applyNumberFormat="0" applyFill="0" applyAlignment="0" applyProtection="0"/>
    <xf numFmtId="0" fontId="35" fillId="0" borderId="15" applyNumberFormat="0" applyFill="0" applyAlignment="0" applyProtection="0"/>
    <xf numFmtId="0" fontId="20" fillId="0" borderId="4" applyNumberFormat="0" applyFill="0" applyAlignment="0" applyProtection="0"/>
    <xf numFmtId="0" fontId="36" fillId="0" borderId="16" applyNumberFormat="0" applyFill="0" applyAlignment="0" applyProtection="0"/>
    <xf numFmtId="0" fontId="21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40" fillId="27" borderId="17" applyNumberFormat="0" applyAlignment="0" applyProtection="0"/>
    <xf numFmtId="0" fontId="22" fillId="13" borderId="1" applyNumberFormat="0" applyAlignment="0" applyProtection="0"/>
    <xf numFmtId="0" fontId="43" fillId="0" borderId="19" applyNumberFormat="0" applyFill="0" applyAlignment="0" applyProtection="0"/>
    <xf numFmtId="0" fontId="23" fillId="0" borderId="6" applyNumberFormat="0" applyFill="0" applyAlignment="0" applyProtection="0"/>
    <xf numFmtId="0" fontId="39" fillId="26" borderId="0" applyNumberFormat="0" applyBorder="0" applyAlignment="0" applyProtection="0"/>
    <xf numFmtId="0" fontId="24" fillId="13" borderId="0" applyNumberFormat="0" applyBorder="0" applyAlignment="0" applyProtection="0"/>
    <xf numFmtId="0" fontId="32" fillId="0" borderId="0"/>
    <xf numFmtId="0" fontId="29" fillId="0" borderId="0" applyNumberFormat="0" applyFill="0" applyBorder="0" applyProtection="0">
      <alignment vertical="top" wrapText="1"/>
    </xf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4" fillId="0" borderId="0" applyAlignment="0">
      <alignment vertical="top" wrapText="1"/>
      <protection locked="0"/>
    </xf>
    <xf numFmtId="0" fontId="6" fillId="0" borderId="0"/>
    <xf numFmtId="0" fontId="5" fillId="0" borderId="0"/>
    <xf numFmtId="0" fontId="31" fillId="0" borderId="0"/>
    <xf numFmtId="0" fontId="5" fillId="0" borderId="0"/>
    <xf numFmtId="0" fontId="31" fillId="0" borderId="0"/>
    <xf numFmtId="0" fontId="51" fillId="0" borderId="0"/>
    <xf numFmtId="0" fontId="3" fillId="0" borderId="0"/>
    <xf numFmtId="0" fontId="4" fillId="0" borderId="0" applyAlignment="0">
      <alignment vertical="top" wrapText="1"/>
      <protection locked="0"/>
    </xf>
    <xf numFmtId="0" fontId="32" fillId="0" borderId="0"/>
    <xf numFmtId="168" fontId="3" fillId="0" borderId="0"/>
    <xf numFmtId="0" fontId="31" fillId="0" borderId="0"/>
    <xf numFmtId="168" fontId="3" fillId="0" borderId="0"/>
    <xf numFmtId="168" fontId="3" fillId="0" borderId="0"/>
    <xf numFmtId="0" fontId="31" fillId="0" borderId="0"/>
    <xf numFmtId="168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2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7" borderId="7" applyNumberFormat="0" applyFont="0" applyAlignment="0" applyProtection="0"/>
    <xf numFmtId="0" fontId="3" fillId="7" borderId="7" applyNumberFormat="0" applyFont="0" applyAlignment="0" applyProtection="0"/>
    <xf numFmtId="0" fontId="3" fillId="7" borderId="7" applyNumberFormat="0" applyFont="0" applyAlignment="0" applyProtection="0"/>
    <xf numFmtId="0" fontId="12" fillId="54" borderId="22" applyNumberFormat="0" applyFont="0" applyAlignment="0" applyProtection="0"/>
    <xf numFmtId="0" fontId="12" fillId="54" borderId="22" applyNumberFormat="0" applyFont="0" applyAlignment="0" applyProtection="0"/>
    <xf numFmtId="0" fontId="3" fillId="7" borderId="7" applyNumberFormat="0" applyFont="0" applyAlignment="0" applyProtection="0"/>
    <xf numFmtId="0" fontId="12" fillId="54" borderId="22" applyNumberFormat="0" applyFont="0" applyAlignment="0" applyProtection="0"/>
    <xf numFmtId="0" fontId="32" fillId="54" borderId="22" applyNumberFormat="0" applyFont="0" applyAlignment="0" applyProtection="0"/>
    <xf numFmtId="0" fontId="32" fillId="54" borderId="22" applyNumberFormat="0" applyFont="0" applyAlignment="0" applyProtection="0"/>
    <xf numFmtId="0" fontId="32" fillId="54" borderId="22" applyNumberFormat="0" applyFont="0" applyAlignment="0" applyProtection="0"/>
    <xf numFmtId="0" fontId="32" fillId="54" borderId="22" applyNumberFormat="0" applyFont="0" applyAlignment="0" applyProtection="0"/>
    <xf numFmtId="0" fontId="32" fillId="54" borderId="22" applyNumberFormat="0" applyFont="0" applyAlignment="0" applyProtection="0"/>
    <xf numFmtId="0" fontId="41" fillId="28" borderId="18" applyNumberFormat="0" applyAlignment="0" applyProtection="0"/>
    <xf numFmtId="0" fontId="25" fillId="4" borderId="8" applyNumberFormat="0" applyAlignment="0" applyProtection="0"/>
    <xf numFmtId="0" fontId="3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27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</cellStyleXfs>
  <cellXfs count="180">
    <xf numFmtId="0" fontId="0" fillId="0" borderId="0" xfId="0"/>
    <xf numFmtId="0" fontId="7" fillId="0" borderId="0" xfId="0" applyFont="1"/>
    <xf numFmtId="165" fontId="7" fillId="0" borderId="0" xfId="0" applyNumberFormat="1" applyFont="1"/>
    <xf numFmtId="169" fontId="7" fillId="0" borderId="0" xfId="0" applyNumberFormat="1" applyFont="1"/>
    <xf numFmtId="0" fontId="52" fillId="0" borderId="0" xfId="0" applyFont="1"/>
    <xf numFmtId="0" fontId="52" fillId="0" borderId="10" xfId="0" quotePrefix="1" applyFont="1" applyBorder="1"/>
    <xf numFmtId="165" fontId="52" fillId="0" borderId="10" xfId="0" applyNumberFormat="1" applyFont="1" applyBorder="1"/>
    <xf numFmtId="0" fontId="7" fillId="0" borderId="10" xfId="0" quotePrefix="1" applyFont="1" applyBorder="1"/>
    <xf numFmtId="165" fontId="7" fillId="0" borderId="10" xfId="0" applyNumberFormat="1" applyFont="1" applyBorder="1"/>
    <xf numFmtId="0" fontId="7" fillId="0" borderId="10" xfId="0" applyFont="1" applyBorder="1"/>
    <xf numFmtId="0" fontId="52" fillId="0" borderId="10" xfId="0" applyFont="1" applyBorder="1"/>
    <xf numFmtId="165" fontId="53" fillId="0" borderId="10" xfId="153" applyNumberFormat="1" applyFont="1" applyBorder="1" applyAlignment="1">
      <alignment horizontal="right" vertical="center" wrapText="1"/>
    </xf>
    <xf numFmtId="0" fontId="53" fillId="0" borderId="10" xfId="153" applyFont="1" applyBorder="1" applyAlignment="1">
      <alignment horizontal="right" vertical="center" wrapText="1"/>
    </xf>
    <xf numFmtId="169" fontId="53" fillId="0" borderId="10" xfId="153" applyNumberFormat="1" applyFont="1" applyBorder="1" applyAlignment="1">
      <alignment horizontal="right" vertical="center" wrapText="1"/>
    </xf>
    <xf numFmtId="0" fontId="54" fillId="0" borderId="0" xfId="0" applyFont="1"/>
    <xf numFmtId="0" fontId="7" fillId="0" borderId="10" xfId="152" applyFont="1" applyBorder="1" applyAlignment="1">
      <alignment vertical="center"/>
    </xf>
    <xf numFmtId="165" fontId="7" fillId="0" borderId="10" xfId="152" applyNumberFormat="1" applyFont="1" applyBorder="1" applyAlignment="1">
      <alignment horizontal="right" vertical="center"/>
    </xf>
    <xf numFmtId="169" fontId="7" fillId="0" borderId="10" xfId="152" applyNumberFormat="1" applyFont="1" applyBorder="1" applyAlignment="1">
      <alignment horizontal="right" vertical="center"/>
    </xf>
    <xf numFmtId="0" fontId="7" fillId="0" borderId="10" xfId="152" applyFont="1" applyBorder="1" applyAlignment="1">
      <alignment horizontal="right" vertical="center"/>
    </xf>
    <xf numFmtId="0" fontId="53" fillId="0" borderId="10" xfId="153" applyFont="1" applyBorder="1" applyAlignment="1">
      <alignment vertical="center"/>
    </xf>
    <xf numFmtId="0" fontId="53" fillId="0" borderId="11" xfId="153" applyFont="1" applyBorder="1" applyAlignment="1">
      <alignment vertical="center"/>
    </xf>
    <xf numFmtId="170" fontId="0" fillId="0" borderId="0" xfId="0" applyNumberFormat="1"/>
    <xf numFmtId="170" fontId="52" fillId="0" borderId="11" xfId="0" applyNumberFormat="1" applyFont="1" applyBorder="1"/>
    <xf numFmtId="0" fontId="52" fillId="0" borderId="11" xfId="0" applyFont="1" applyBorder="1"/>
    <xf numFmtId="170" fontId="52" fillId="0" borderId="10" xfId="0" applyNumberFormat="1" applyFont="1" applyBorder="1"/>
    <xf numFmtId="168" fontId="52" fillId="0" borderId="10" xfId="0" applyNumberFormat="1" applyFont="1" applyBorder="1"/>
    <xf numFmtId="0" fontId="8" fillId="55" borderId="10" xfId="152" applyFont="1" applyFill="1" applyBorder="1" applyAlignment="1">
      <alignment horizontal="center" vertical="center"/>
    </xf>
    <xf numFmtId="0" fontId="8" fillId="55" borderId="12" xfId="152" applyFont="1" applyFill="1" applyBorder="1" applyAlignment="1">
      <alignment horizontal="center" vertical="center"/>
    </xf>
    <xf numFmtId="170" fontId="8" fillId="55" borderId="12" xfId="152" applyNumberFormat="1" applyFont="1" applyFill="1" applyBorder="1" applyAlignment="1">
      <alignment horizontal="center" vertical="center"/>
    </xf>
    <xf numFmtId="0" fontId="55" fillId="56" borderId="10" xfId="153" applyFont="1" applyFill="1" applyBorder="1" applyAlignment="1">
      <alignment horizontal="center" vertical="center"/>
    </xf>
    <xf numFmtId="0" fontId="31" fillId="0" borderId="0" xfId="154"/>
    <xf numFmtId="171" fontId="31" fillId="0" borderId="0" xfId="154" applyNumberFormat="1"/>
    <xf numFmtId="0" fontId="52" fillId="57" borderId="10" xfId="175" applyFont="1" applyFill="1" applyBorder="1"/>
    <xf numFmtId="0" fontId="7" fillId="57" borderId="10" xfId="175" applyFont="1" applyFill="1" applyBorder="1"/>
    <xf numFmtId="0" fontId="52" fillId="0" borderId="10" xfId="154" applyFont="1" applyBorder="1"/>
    <xf numFmtId="1" fontId="52" fillId="0" borderId="10" xfId="154" applyNumberFormat="1" applyFont="1" applyBorder="1"/>
    <xf numFmtId="171" fontId="52" fillId="0" borderId="10" xfId="154" applyNumberFormat="1" applyFont="1" applyBorder="1"/>
    <xf numFmtId="0" fontId="52" fillId="0" borderId="0" xfId="154" applyFont="1"/>
    <xf numFmtId="0" fontId="52" fillId="0" borderId="10" xfId="0" applyFont="1" applyBorder="1" applyAlignment="1">
      <alignment wrapText="1"/>
    </xf>
    <xf numFmtId="0" fontId="52" fillId="0" borderId="0" xfId="0" applyFont="1" applyAlignment="1">
      <alignment horizontal="left" vertical="center"/>
    </xf>
    <xf numFmtId="171" fontId="52" fillId="0" borderId="10" xfId="0" applyNumberFormat="1" applyFont="1" applyBorder="1" applyAlignment="1">
      <alignment wrapText="1"/>
    </xf>
    <xf numFmtId="171" fontId="52" fillId="0" borderId="10" xfId="0" applyNumberFormat="1" applyFont="1" applyBorder="1"/>
    <xf numFmtId="171" fontId="52" fillId="0" borderId="0" xfId="0" applyNumberFormat="1" applyFont="1"/>
    <xf numFmtId="0" fontId="52" fillId="0" borderId="10" xfId="175" applyFont="1" applyBorder="1"/>
    <xf numFmtId="166" fontId="31" fillId="0" borderId="0" xfId="112"/>
    <xf numFmtId="166" fontId="52" fillId="0" borderId="10" xfId="112" applyFont="1" applyBorder="1"/>
    <xf numFmtId="166" fontId="52" fillId="0" borderId="10" xfId="112" applyFont="1" applyFill="1" applyBorder="1"/>
    <xf numFmtId="0" fontId="8" fillId="55" borderId="10" xfId="152" applyFont="1" applyFill="1" applyBorder="1" applyAlignment="1">
      <alignment horizontal="left" vertical="center"/>
    </xf>
    <xf numFmtId="0" fontId="31" fillId="0" borderId="0" xfId="154" applyAlignment="1">
      <alignment horizontal="left"/>
    </xf>
    <xf numFmtId="0" fontId="56" fillId="0" borderId="0" xfId="0" applyFont="1"/>
    <xf numFmtId="166" fontId="52" fillId="0" borderId="0" xfId="120" applyFont="1" applyFill="1" applyBorder="1"/>
    <xf numFmtId="1" fontId="52" fillId="0" borderId="0" xfId="143" applyNumberFormat="1" applyFont="1"/>
    <xf numFmtId="166" fontId="52" fillId="0" borderId="10" xfId="120" applyFont="1" applyFill="1" applyBorder="1"/>
    <xf numFmtId="169" fontId="52" fillId="0" borderId="10" xfId="120" applyNumberFormat="1" applyFont="1" applyFill="1" applyBorder="1"/>
    <xf numFmtId="164" fontId="52" fillId="0" borderId="10" xfId="0" applyNumberFormat="1" applyFont="1" applyBorder="1"/>
    <xf numFmtId="0" fontId="52" fillId="0" borderId="10" xfId="143" applyFont="1" applyBorder="1"/>
    <xf numFmtId="166" fontId="52" fillId="0" borderId="0" xfId="143" applyNumberFormat="1" applyFont="1"/>
    <xf numFmtId="166" fontId="7" fillId="0" borderId="10" xfId="120" applyFont="1" applyFill="1" applyBorder="1"/>
    <xf numFmtId="166" fontId="52" fillId="0" borderId="10" xfId="120" applyFont="1" applyFill="1" applyBorder="1" applyAlignment="1"/>
    <xf numFmtId="166" fontId="52" fillId="0" borderId="10" xfId="143" applyNumberFormat="1" applyFont="1" applyBorder="1"/>
    <xf numFmtId="0" fontId="52" fillId="0" borderId="13" xfId="0" applyFont="1" applyBorder="1"/>
    <xf numFmtId="0" fontId="56" fillId="0" borderId="10" xfId="0" applyFont="1" applyBorder="1"/>
    <xf numFmtId="169" fontId="52" fillId="0" borderId="0" xfId="0" applyNumberFormat="1" applyFont="1"/>
    <xf numFmtId="0" fontId="47" fillId="0" borderId="0" xfId="143" applyFont="1"/>
    <xf numFmtId="0" fontId="8" fillId="55" borderId="10" xfId="152" applyFont="1" applyFill="1" applyBorder="1" applyAlignment="1">
      <alignment horizontal="center" vertical="center" wrapText="1"/>
    </xf>
    <xf numFmtId="173" fontId="0" fillId="0" borderId="0" xfId="0" applyNumberFormat="1"/>
    <xf numFmtId="0" fontId="0" fillId="0" borderId="10" xfId="0" applyBorder="1"/>
    <xf numFmtId="172" fontId="31" fillId="0" borderId="10" xfId="112" applyNumberFormat="1" applyFont="1" applyBorder="1"/>
    <xf numFmtId="173" fontId="31" fillId="0" borderId="10" xfId="111" applyNumberFormat="1" applyFont="1" applyBorder="1"/>
    <xf numFmtId="173" fontId="31" fillId="0" borderId="10" xfId="111" applyNumberFormat="1" applyFont="1" applyFill="1" applyBorder="1"/>
    <xf numFmtId="172" fontId="0" fillId="0" borderId="0" xfId="0" applyNumberFormat="1"/>
    <xf numFmtId="166" fontId="0" fillId="0" borderId="10" xfId="0" applyNumberFormat="1" applyBorder="1"/>
    <xf numFmtId="0" fontId="30" fillId="0" borderId="0" xfId="144" applyFont="1" applyAlignment="1">
      <alignment vertical="top"/>
    </xf>
    <xf numFmtId="0" fontId="29" fillId="0" borderId="0" xfId="144">
      <alignment vertical="top" wrapText="1"/>
    </xf>
    <xf numFmtId="166" fontId="31" fillId="0" borderId="0" xfId="121" applyFont="1" applyAlignment="1">
      <alignment vertical="top" wrapText="1"/>
    </xf>
    <xf numFmtId="0" fontId="32" fillId="0" borderId="10" xfId="160" applyBorder="1"/>
    <xf numFmtId="166" fontId="29" fillId="0" borderId="0" xfId="144" applyNumberFormat="1">
      <alignment vertical="top" wrapText="1"/>
    </xf>
    <xf numFmtId="3" fontId="29" fillId="0" borderId="0" xfId="144" applyNumberFormat="1">
      <alignment vertical="top" wrapText="1"/>
    </xf>
    <xf numFmtId="166" fontId="32" fillId="0" borderId="10" xfId="160" applyNumberFormat="1" applyBorder="1"/>
    <xf numFmtId="0" fontId="47" fillId="55" borderId="10" xfId="160" applyFont="1" applyFill="1" applyBorder="1" applyAlignment="1">
      <alignment horizontal="center" vertical="center" wrapText="1"/>
    </xf>
    <xf numFmtId="0" fontId="57" fillId="56" borderId="10" xfId="153" applyFont="1" applyFill="1" applyBorder="1" applyAlignment="1">
      <alignment horizontal="center" vertical="center" wrapText="1"/>
    </xf>
    <xf numFmtId="166" fontId="0" fillId="0" borderId="0" xfId="0" applyNumberFormat="1"/>
    <xf numFmtId="0" fontId="59" fillId="0" borderId="10" xfId="160" applyFont="1" applyBorder="1" applyAlignment="1">
      <alignment horizontal="left"/>
    </xf>
    <xf numFmtId="166" fontId="59" fillId="0" borderId="10" xfId="112" applyFont="1" applyFill="1" applyBorder="1"/>
    <xf numFmtId="1" fontId="59" fillId="0" borderId="10" xfId="112" applyNumberFormat="1" applyFont="1" applyFill="1" applyBorder="1" applyAlignment="1">
      <alignment horizontal="center"/>
    </xf>
    <xf numFmtId="1" fontId="59" fillId="0" borderId="10" xfId="0" applyNumberFormat="1" applyFont="1" applyBorder="1" applyAlignment="1">
      <alignment horizontal="center"/>
    </xf>
    <xf numFmtId="166" fontId="59" fillId="0" borderId="10" xfId="0" applyNumberFormat="1" applyFont="1" applyBorder="1"/>
    <xf numFmtId="3" fontId="59" fillId="0" borderId="10" xfId="0" applyNumberFormat="1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59" fillId="0" borderId="10" xfId="0" applyFont="1" applyBorder="1"/>
    <xf numFmtId="1" fontId="60" fillId="0" borderId="10" xfId="105" applyNumberFormat="1" applyFont="1" applyFill="1" applyBorder="1" applyAlignment="1">
      <alignment horizontal="center"/>
    </xf>
    <xf numFmtId="1" fontId="60" fillId="58" borderId="10" xfId="105" applyNumberFormat="1" applyFont="1" applyFill="1" applyBorder="1" applyAlignment="1">
      <alignment horizontal="center"/>
    </xf>
    <xf numFmtId="1" fontId="59" fillId="58" borderId="10" xfId="0" applyNumberFormat="1" applyFont="1" applyFill="1" applyBorder="1" applyAlignment="1">
      <alignment horizontal="center"/>
    </xf>
    <xf numFmtId="1" fontId="60" fillId="0" borderId="10" xfId="112" applyNumberFormat="1" applyFont="1" applyFill="1" applyBorder="1" applyAlignment="1">
      <alignment horizontal="center"/>
    </xf>
    <xf numFmtId="1" fontId="60" fillId="58" borderId="10" xfId="0" applyNumberFormat="1" applyFont="1" applyFill="1" applyBorder="1" applyAlignment="1">
      <alignment horizontal="center"/>
    </xf>
    <xf numFmtId="0" fontId="59" fillId="0" borderId="10" xfId="0" applyFont="1" applyBorder="1" applyAlignment="1">
      <alignment horizontal="left"/>
    </xf>
    <xf numFmtId="1" fontId="60" fillId="58" borderId="10" xfId="112" applyNumberFormat="1" applyFont="1" applyFill="1" applyBorder="1" applyAlignment="1">
      <alignment horizontal="center"/>
    </xf>
    <xf numFmtId="3" fontId="59" fillId="0" borderId="10" xfId="0" applyNumberFormat="1" applyFont="1" applyBorder="1"/>
    <xf numFmtId="0" fontId="58" fillId="0" borderId="10" xfId="0" applyFont="1" applyBorder="1"/>
    <xf numFmtId="0" fontId="58" fillId="0" borderId="23" xfId="0" applyFont="1" applyBorder="1"/>
    <xf numFmtId="0" fontId="59" fillId="0" borderId="23" xfId="0" applyFont="1" applyBorder="1"/>
    <xf numFmtId="0" fontId="59" fillId="0" borderId="11" xfId="0" applyFont="1" applyBorder="1"/>
    <xf numFmtId="170" fontId="59" fillId="0" borderId="11" xfId="0" applyNumberFormat="1" applyFont="1" applyBorder="1"/>
    <xf numFmtId="166" fontId="59" fillId="0" borderId="11" xfId="0" applyNumberFormat="1" applyFont="1" applyBorder="1"/>
    <xf numFmtId="2" fontId="59" fillId="0" borderId="11" xfId="0" applyNumberFormat="1" applyFont="1" applyBorder="1" applyAlignment="1">
      <alignment horizontal="center"/>
    </xf>
    <xf numFmtId="1" fontId="59" fillId="0" borderId="11" xfId="0" applyNumberFormat="1" applyFont="1" applyBorder="1" applyAlignment="1">
      <alignment horizontal="center"/>
    </xf>
    <xf numFmtId="173" fontId="59" fillId="0" borderId="11" xfId="0" applyNumberFormat="1" applyFont="1" applyBorder="1" applyAlignment="1">
      <alignment horizontal="center"/>
    </xf>
    <xf numFmtId="167" fontId="59" fillId="0" borderId="11" xfId="0" applyNumberFormat="1" applyFont="1" applyBorder="1" applyAlignment="1">
      <alignment horizontal="center"/>
    </xf>
    <xf numFmtId="0" fontId="58" fillId="0" borderId="27" xfId="0" applyFont="1" applyBorder="1" applyAlignment="1">
      <alignment wrapText="1"/>
    </xf>
    <xf numFmtId="0" fontId="59" fillId="0" borderId="28" xfId="0" applyFont="1" applyBorder="1" applyAlignment="1">
      <alignment horizontal="center"/>
    </xf>
    <xf numFmtId="0" fontId="61" fillId="0" borderId="27" xfId="0" applyFont="1" applyBorder="1" applyAlignment="1">
      <alignment wrapText="1"/>
    </xf>
    <xf numFmtId="0" fontId="58" fillId="0" borderId="27" xfId="202" applyFont="1" applyBorder="1" applyAlignment="1">
      <alignment wrapText="1"/>
    </xf>
    <xf numFmtId="0" fontId="58" fillId="0" borderId="29" xfId="0" applyFont="1" applyBorder="1" applyAlignment="1">
      <alignment wrapText="1"/>
    </xf>
    <xf numFmtId="0" fontId="59" fillId="0" borderId="30" xfId="160" applyFont="1" applyBorder="1" applyAlignment="1">
      <alignment horizontal="left"/>
    </xf>
    <xf numFmtId="166" fontId="59" fillId="0" borderId="30" xfId="112" applyFont="1" applyFill="1" applyBorder="1"/>
    <xf numFmtId="166" fontId="59" fillId="0" borderId="30" xfId="0" applyNumberFormat="1" applyFont="1" applyBorder="1"/>
    <xf numFmtId="1" fontId="60" fillId="58" borderId="30" xfId="112" applyNumberFormat="1" applyFont="1" applyFill="1" applyBorder="1" applyAlignment="1">
      <alignment horizontal="center"/>
    </xf>
    <xf numFmtId="1" fontId="60" fillId="58" borderId="30" xfId="0" applyNumberFormat="1" applyFont="1" applyFill="1" applyBorder="1" applyAlignment="1">
      <alignment horizontal="center"/>
    </xf>
    <xf numFmtId="3" fontId="59" fillId="0" borderId="30" xfId="0" applyNumberFormat="1" applyFont="1" applyBorder="1" applyAlignment="1">
      <alignment horizontal="center"/>
    </xf>
    <xf numFmtId="3" fontId="59" fillId="0" borderId="28" xfId="0" applyNumberFormat="1" applyFont="1" applyBorder="1" applyAlignment="1">
      <alignment horizontal="center"/>
    </xf>
    <xf numFmtId="3" fontId="59" fillId="0" borderId="31" xfId="0" applyNumberFormat="1" applyFont="1" applyBorder="1" applyAlignment="1">
      <alignment horizontal="center"/>
    </xf>
    <xf numFmtId="0" fontId="58" fillId="55" borderId="24" xfId="29" applyFont="1" applyFill="1" applyBorder="1" applyAlignment="1" applyProtection="1">
      <alignment horizontal="center" vertical="top" wrapText="1"/>
    </xf>
    <xf numFmtId="0" fontId="58" fillId="55" borderId="25" xfId="29" applyFont="1" applyFill="1" applyBorder="1" applyAlignment="1">
      <alignment horizontal="center" vertical="top" wrapText="1"/>
    </xf>
    <xf numFmtId="0" fontId="58" fillId="55" borderId="25" xfId="29" applyFont="1" applyFill="1" applyBorder="1" applyAlignment="1" applyProtection="1">
      <alignment horizontal="center" vertical="top" wrapText="1"/>
    </xf>
    <xf numFmtId="0" fontId="58" fillId="55" borderId="26" xfId="29" applyFont="1" applyFill="1" applyBorder="1" applyAlignment="1" applyProtection="1">
      <alignment horizontal="center" vertical="top" wrapText="1"/>
    </xf>
    <xf numFmtId="0" fontId="58" fillId="55" borderId="32" xfId="29" applyFont="1" applyFill="1" applyBorder="1" applyAlignment="1" applyProtection="1">
      <alignment horizontal="center" vertical="top" wrapText="1"/>
    </xf>
    <xf numFmtId="0" fontId="58" fillId="55" borderId="33" xfId="29" applyFont="1" applyFill="1" applyBorder="1" applyAlignment="1" applyProtection="1">
      <alignment horizontal="center" vertical="top" wrapText="1"/>
    </xf>
    <xf numFmtId="0" fontId="0" fillId="59" borderId="0" xfId="0" applyFill="1" applyAlignment="1">
      <alignment horizontal="center" vertical="center" wrapText="1"/>
    </xf>
    <xf numFmtId="0" fontId="0" fillId="59" borderId="10" xfId="0" applyFill="1" applyBorder="1" applyAlignment="1">
      <alignment horizontal="center" vertical="center" wrapText="1"/>
    </xf>
    <xf numFmtId="170" fontId="0" fillId="59" borderId="10" xfId="0" applyNumberFormat="1" applyFill="1" applyBorder="1" applyAlignment="1">
      <alignment horizontal="center" vertical="center" wrapText="1"/>
    </xf>
    <xf numFmtId="170" fontId="0" fillId="0" borderId="10" xfId="0" applyNumberFormat="1" applyBorder="1"/>
    <xf numFmtId="0" fontId="0" fillId="59" borderId="10" xfId="0" applyFill="1" applyBorder="1"/>
    <xf numFmtId="170" fontId="0" fillId="59" borderId="10" xfId="0" applyNumberFormat="1" applyFill="1" applyBorder="1"/>
    <xf numFmtId="173" fontId="62" fillId="59" borderId="10" xfId="111" applyNumberFormat="1" applyFont="1" applyFill="1" applyBorder="1"/>
    <xf numFmtId="173" fontId="47" fillId="59" borderId="0" xfId="0" applyNumberFormat="1" applyFont="1" applyFill="1"/>
    <xf numFmtId="173" fontId="47" fillId="59" borderId="0" xfId="111" applyNumberFormat="1" applyFont="1" applyFill="1"/>
    <xf numFmtId="173" fontId="47" fillId="59" borderId="10" xfId="111" applyNumberFormat="1" applyFont="1" applyFill="1" applyBorder="1"/>
    <xf numFmtId="0" fontId="1" fillId="0" borderId="0" xfId="0" applyFont="1"/>
    <xf numFmtId="170" fontId="1" fillId="0" borderId="0" xfId="0" applyNumberFormat="1" applyFont="1"/>
    <xf numFmtId="0" fontId="51" fillId="0" borderId="0" xfId="0" applyFont="1"/>
    <xf numFmtId="0" fontId="51" fillId="0" borderId="0" xfId="160" applyFont="1" applyAlignment="1">
      <alignment horizontal="left"/>
    </xf>
    <xf numFmtId="166" fontId="51" fillId="0" borderId="0" xfId="112" applyFont="1" applyBorder="1"/>
    <xf numFmtId="170" fontId="51" fillId="0" borderId="0" xfId="0" applyNumberFormat="1" applyFont="1"/>
    <xf numFmtId="0" fontId="63" fillId="0" borderId="0" xfId="0" applyFont="1"/>
    <xf numFmtId="0" fontId="64" fillId="0" borderId="0" xfId="0" applyFont="1"/>
    <xf numFmtId="0" fontId="51" fillId="0" borderId="0" xfId="0" applyFont="1" applyAlignment="1">
      <alignment horizontal="left"/>
    </xf>
    <xf numFmtId="0" fontId="51" fillId="0" borderId="0" xfId="202" applyFont="1"/>
    <xf numFmtId="166" fontId="51" fillId="0" borderId="0" xfId="0" applyNumberFormat="1" applyFont="1"/>
    <xf numFmtId="0" fontId="51" fillId="0" borderId="0" xfId="0" applyFont="1" applyAlignment="1">
      <alignment wrapText="1"/>
    </xf>
    <xf numFmtId="166" fontId="51" fillId="59" borderId="0" xfId="0" applyNumberFormat="1" applyFont="1" applyFill="1"/>
    <xf numFmtId="0" fontId="51" fillId="59" borderId="0" xfId="0" applyFont="1" applyFill="1"/>
    <xf numFmtId="170" fontId="51" fillId="59" borderId="0" xfId="0" applyNumberFormat="1" applyFont="1" applyFill="1"/>
    <xf numFmtId="0" fontId="0" fillId="0" borderId="0" xfId="0" applyAlignment="1">
      <alignment horizontal="center" vertical="center" wrapText="1"/>
    </xf>
    <xf numFmtId="166" fontId="51" fillId="0" borderId="0" xfId="112" applyFont="1"/>
    <xf numFmtId="2" fontId="51" fillId="0" borderId="0" xfId="112" applyNumberFormat="1" applyFont="1"/>
    <xf numFmtId="2" fontId="51" fillId="0" borderId="0" xfId="0" applyNumberFormat="1" applyFont="1"/>
    <xf numFmtId="3" fontId="1" fillId="0" borderId="10" xfId="116" applyNumberFormat="1" applyFont="1" applyBorder="1" applyAlignment="1">
      <alignment horizontal="center"/>
    </xf>
    <xf numFmtId="166" fontId="1" fillId="0" borderId="10" xfId="121" applyFont="1" applyBorder="1" applyAlignment="1">
      <alignment vertical="top" wrapText="1"/>
    </xf>
    <xf numFmtId="3" fontId="1" fillId="0" borderId="10" xfId="116" applyNumberFormat="1" applyFont="1" applyFill="1" applyBorder="1" applyAlignment="1">
      <alignment horizontal="center"/>
    </xf>
    <xf numFmtId="166" fontId="51" fillId="0" borderId="0" xfId="112" applyFont="1" applyFill="1" applyBorder="1"/>
    <xf numFmtId="170" fontId="0" fillId="59" borderId="0" xfId="0" applyNumberFormat="1" applyFill="1" applyAlignment="1">
      <alignment horizontal="center" vertical="center" wrapText="1"/>
    </xf>
    <xf numFmtId="2" fontId="51" fillId="0" borderId="0" xfId="112" applyNumberFormat="1" applyFont="1" applyBorder="1"/>
    <xf numFmtId="166" fontId="0" fillId="0" borderId="0" xfId="112" applyFont="1"/>
    <xf numFmtId="0" fontId="0" fillId="60" borderId="0" xfId="0" applyFill="1" applyAlignment="1">
      <alignment horizontal="center" vertical="center" wrapText="1"/>
    </xf>
    <xf numFmtId="0" fontId="0" fillId="60" borderId="0" xfId="0" applyFill="1"/>
    <xf numFmtId="0" fontId="0" fillId="61" borderId="0" xfId="0" applyFill="1" applyAlignment="1">
      <alignment horizontal="center" vertical="center" wrapText="1"/>
    </xf>
    <xf numFmtId="166" fontId="65" fillId="61" borderId="0" xfId="0" applyNumberFormat="1" applyFont="1" applyFill="1"/>
    <xf numFmtId="166" fontId="0" fillId="60" borderId="0" xfId="112" applyFont="1" applyFill="1" applyAlignment="1">
      <alignment horizontal="center" vertical="center" wrapText="1"/>
    </xf>
    <xf numFmtId="166" fontId="0" fillId="60" borderId="0" xfId="112" applyFont="1" applyFill="1"/>
    <xf numFmtId="166" fontId="54" fillId="60" borderId="10" xfId="112" applyFont="1" applyFill="1" applyBorder="1"/>
    <xf numFmtId="166" fontId="0" fillId="61" borderId="0" xfId="112" applyFont="1" applyFill="1"/>
    <xf numFmtId="0" fontId="63" fillId="62" borderId="0" xfId="0" applyFont="1" applyFill="1"/>
    <xf numFmtId="0" fontId="51" fillId="62" borderId="0" xfId="0" applyFont="1" applyFill="1"/>
    <xf numFmtId="170" fontId="51" fillId="62" borderId="0" xfId="0" applyNumberFormat="1" applyFont="1" applyFill="1"/>
    <xf numFmtId="0" fontId="0" fillId="62" borderId="0" xfId="0" applyFill="1"/>
    <xf numFmtId="166" fontId="51" fillId="62" borderId="0" xfId="112" applyFont="1" applyFill="1" applyBorder="1"/>
    <xf numFmtId="1" fontId="51" fillId="62" borderId="0" xfId="112" applyNumberFormat="1" applyFont="1" applyFill="1" applyBorder="1"/>
    <xf numFmtId="166" fontId="0" fillId="62" borderId="0" xfId="112" applyFont="1" applyFill="1"/>
    <xf numFmtId="166" fontId="62" fillId="62" borderId="0" xfId="0" applyNumberFormat="1" applyFont="1" applyFill="1"/>
    <xf numFmtId="166" fontId="0" fillId="61" borderId="0" xfId="0" applyNumberFormat="1" applyFill="1"/>
  </cellXfs>
  <cellStyles count="203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3" xfId="5" xr:uid="{00000000-0005-0000-0000-000004000000}"/>
    <cellStyle name="20% - Accent1 4" xfId="6" xr:uid="{00000000-0005-0000-0000-000005000000}"/>
    <cellStyle name="20% - Accent1 5" xfId="7" xr:uid="{00000000-0005-0000-0000-000006000000}"/>
    <cellStyle name="20% - Accent2" xfId="8" builtinId="34" customBuiltin="1"/>
    <cellStyle name="20% - Accent2 2" xfId="9" xr:uid="{00000000-0005-0000-0000-000008000000}"/>
    <cellStyle name="20% - Accent2 2 2" xfId="10" xr:uid="{00000000-0005-0000-0000-000009000000}"/>
    <cellStyle name="20% - Accent2 2 2 2" xfId="11" xr:uid="{00000000-0005-0000-0000-00000A000000}"/>
    <cellStyle name="20% - Accent2 3" xfId="12" xr:uid="{00000000-0005-0000-0000-00000B000000}"/>
    <cellStyle name="20% - Accent2 4" xfId="13" xr:uid="{00000000-0005-0000-0000-00000C000000}"/>
    <cellStyle name="20% - Accent2 5" xfId="14" xr:uid="{00000000-0005-0000-0000-00000D000000}"/>
    <cellStyle name="20% - Accent3" xfId="15" builtinId="38" customBuiltin="1"/>
    <cellStyle name="20% - Accent3 2" xfId="16" xr:uid="{00000000-0005-0000-0000-00000F000000}"/>
    <cellStyle name="20% - Accent3 2 2" xfId="17" xr:uid="{00000000-0005-0000-0000-000010000000}"/>
    <cellStyle name="20% - Accent3 2 2 2" xfId="18" xr:uid="{00000000-0005-0000-0000-000011000000}"/>
    <cellStyle name="20% - Accent3 3" xfId="19" xr:uid="{00000000-0005-0000-0000-000012000000}"/>
    <cellStyle name="20% - Accent3 4" xfId="20" xr:uid="{00000000-0005-0000-0000-000013000000}"/>
    <cellStyle name="20% - Accent3 5" xfId="21" xr:uid="{00000000-0005-0000-0000-000014000000}"/>
    <cellStyle name="20% - Accent4" xfId="22" builtinId="42" customBuiltin="1"/>
    <cellStyle name="20% - Accent4 2" xfId="23" xr:uid="{00000000-0005-0000-0000-000016000000}"/>
    <cellStyle name="20% - Accent4 2 2" xfId="24" xr:uid="{00000000-0005-0000-0000-000017000000}"/>
    <cellStyle name="20% - Accent4 2 2 2" xfId="25" xr:uid="{00000000-0005-0000-0000-000018000000}"/>
    <cellStyle name="20% - Accent4 3" xfId="26" xr:uid="{00000000-0005-0000-0000-000019000000}"/>
    <cellStyle name="20% - Accent4 4" xfId="27" xr:uid="{00000000-0005-0000-0000-00001A000000}"/>
    <cellStyle name="20% - Accent4 5" xfId="28" xr:uid="{00000000-0005-0000-0000-00001B000000}"/>
    <cellStyle name="20% - Accent5" xfId="29" builtinId="46" customBuiltin="1"/>
    <cellStyle name="20% - Accent5 2" xfId="30" xr:uid="{00000000-0005-0000-0000-00001D000000}"/>
    <cellStyle name="20% - Accent5 3" xfId="31" xr:uid="{00000000-0005-0000-0000-00001E000000}"/>
    <cellStyle name="20% - Accent5 3 2" xfId="32" xr:uid="{00000000-0005-0000-0000-00001F000000}"/>
    <cellStyle name="20% - Accent5 4" xfId="33" xr:uid="{00000000-0005-0000-0000-000020000000}"/>
    <cellStyle name="20% - Accent5 5" xfId="34" xr:uid="{00000000-0005-0000-0000-000021000000}"/>
    <cellStyle name="20% - Accent6" xfId="35" builtinId="50" customBuiltin="1"/>
    <cellStyle name="20% - Accent6 2" xfId="36" xr:uid="{00000000-0005-0000-0000-000023000000}"/>
    <cellStyle name="20% - Accent6 3" xfId="37" xr:uid="{00000000-0005-0000-0000-000024000000}"/>
    <cellStyle name="20% - Accent6 3 2" xfId="38" xr:uid="{00000000-0005-0000-0000-000025000000}"/>
    <cellStyle name="20% - Accent6 4" xfId="39" xr:uid="{00000000-0005-0000-0000-000026000000}"/>
    <cellStyle name="20% - Accent6 5" xfId="40" xr:uid="{00000000-0005-0000-0000-000027000000}"/>
    <cellStyle name="40% - Accent1" xfId="41" builtinId="31" customBuiltin="1"/>
    <cellStyle name="40% - Accent1 2" xfId="42" xr:uid="{00000000-0005-0000-0000-000029000000}"/>
    <cellStyle name="40% - Accent1 3" xfId="43" xr:uid="{00000000-0005-0000-0000-00002A000000}"/>
    <cellStyle name="40% - Accent1 3 2" xfId="44" xr:uid="{00000000-0005-0000-0000-00002B000000}"/>
    <cellStyle name="40% - Accent1 4" xfId="45" xr:uid="{00000000-0005-0000-0000-00002C000000}"/>
    <cellStyle name="40% - Accent1 5" xfId="46" xr:uid="{00000000-0005-0000-0000-00002D000000}"/>
    <cellStyle name="40% - Accent2" xfId="47" builtinId="35" customBuiltin="1"/>
    <cellStyle name="40% - Accent2 2" xfId="48" xr:uid="{00000000-0005-0000-0000-00002F000000}"/>
    <cellStyle name="40% - Accent2 3" xfId="49" xr:uid="{00000000-0005-0000-0000-000030000000}"/>
    <cellStyle name="40% - Accent2 3 2" xfId="50" xr:uid="{00000000-0005-0000-0000-000031000000}"/>
    <cellStyle name="40% - Accent2 4" xfId="51" xr:uid="{00000000-0005-0000-0000-000032000000}"/>
    <cellStyle name="40% - Accent2 5" xfId="52" xr:uid="{00000000-0005-0000-0000-000033000000}"/>
    <cellStyle name="40% - Accent3" xfId="53" builtinId="39" customBuiltin="1"/>
    <cellStyle name="40% - Accent3 2" xfId="54" xr:uid="{00000000-0005-0000-0000-000035000000}"/>
    <cellStyle name="40% - Accent3 2 2" xfId="55" xr:uid="{00000000-0005-0000-0000-000036000000}"/>
    <cellStyle name="40% - Accent3 2 2 2" xfId="56" xr:uid="{00000000-0005-0000-0000-000037000000}"/>
    <cellStyle name="40% - Accent3 3" xfId="57" xr:uid="{00000000-0005-0000-0000-000038000000}"/>
    <cellStyle name="40% - Accent3 4" xfId="58" xr:uid="{00000000-0005-0000-0000-000039000000}"/>
    <cellStyle name="40% - Accent3 5" xfId="59" xr:uid="{00000000-0005-0000-0000-00003A000000}"/>
    <cellStyle name="40% - Accent4" xfId="60" builtinId="43" customBuiltin="1"/>
    <cellStyle name="40% - Accent4 2" xfId="61" xr:uid="{00000000-0005-0000-0000-00003C000000}"/>
    <cellStyle name="40% - Accent4 3" xfId="62" xr:uid="{00000000-0005-0000-0000-00003D000000}"/>
    <cellStyle name="40% - Accent4 3 2" xfId="63" xr:uid="{00000000-0005-0000-0000-00003E000000}"/>
    <cellStyle name="40% - Accent4 4" xfId="64" xr:uid="{00000000-0005-0000-0000-00003F000000}"/>
    <cellStyle name="40% - Accent4 5" xfId="65" xr:uid="{00000000-0005-0000-0000-000040000000}"/>
    <cellStyle name="40% - Accent5" xfId="66" builtinId="47" customBuiltin="1"/>
    <cellStyle name="40% - Accent5 2" xfId="67" xr:uid="{00000000-0005-0000-0000-000042000000}"/>
    <cellStyle name="40% - Accent5 3" xfId="68" xr:uid="{00000000-0005-0000-0000-000043000000}"/>
    <cellStyle name="40% - Accent5 3 2" xfId="69" xr:uid="{00000000-0005-0000-0000-000044000000}"/>
    <cellStyle name="40% - Accent5 4" xfId="70" xr:uid="{00000000-0005-0000-0000-000045000000}"/>
    <cellStyle name="40% - Accent5 5" xfId="71" xr:uid="{00000000-0005-0000-0000-000046000000}"/>
    <cellStyle name="40% - Accent6" xfId="72" builtinId="51" customBuiltin="1"/>
    <cellStyle name="40% - Accent6 2" xfId="73" xr:uid="{00000000-0005-0000-0000-000048000000}"/>
    <cellStyle name="40% - Accent6 3" xfId="74" xr:uid="{00000000-0005-0000-0000-000049000000}"/>
    <cellStyle name="40% - Accent6 3 2" xfId="75" xr:uid="{00000000-0005-0000-0000-00004A000000}"/>
    <cellStyle name="40% - Accent6 4" xfId="76" xr:uid="{00000000-0005-0000-0000-00004B000000}"/>
    <cellStyle name="40% - Accent6 5" xfId="77" xr:uid="{00000000-0005-0000-0000-00004C000000}"/>
    <cellStyle name="60% - Accent1" xfId="78" builtinId="32" customBuiltin="1"/>
    <cellStyle name="60% - Accent1 2" xfId="79" xr:uid="{00000000-0005-0000-0000-00004E000000}"/>
    <cellStyle name="60% - Accent2" xfId="80" builtinId="36" customBuiltin="1"/>
    <cellStyle name="60% - Accent2 2" xfId="81" xr:uid="{00000000-0005-0000-0000-000050000000}"/>
    <cellStyle name="60% - Accent3" xfId="82" builtinId="40" customBuiltin="1"/>
    <cellStyle name="60% - Accent3 2" xfId="83" xr:uid="{00000000-0005-0000-0000-000052000000}"/>
    <cellStyle name="60% - Accent3 2 2" xfId="84" xr:uid="{00000000-0005-0000-0000-000053000000}"/>
    <cellStyle name="60% - Accent4" xfId="85" builtinId="44" customBuiltin="1"/>
    <cellStyle name="60% - Accent4 2" xfId="86" xr:uid="{00000000-0005-0000-0000-000055000000}"/>
    <cellStyle name="60% - Accent4 2 2" xfId="87" xr:uid="{00000000-0005-0000-0000-000056000000}"/>
    <cellStyle name="60% - Accent5" xfId="88" builtinId="48" customBuiltin="1"/>
    <cellStyle name="60% - Accent5 2" xfId="89" xr:uid="{00000000-0005-0000-0000-000058000000}"/>
    <cellStyle name="60% - Accent6" xfId="90" builtinId="52" customBuiltin="1"/>
    <cellStyle name="60% - Accent6 2" xfId="91" xr:uid="{00000000-0005-0000-0000-00005A000000}"/>
    <cellStyle name="60% - Accent6 2 2" xfId="92" xr:uid="{00000000-0005-0000-0000-00005B000000}"/>
    <cellStyle name="Accent1" xfId="93" builtinId="29" customBuiltin="1"/>
    <cellStyle name="Accent1 2" xfId="94" xr:uid="{00000000-0005-0000-0000-00005D000000}"/>
    <cellStyle name="Accent2" xfId="95" builtinId="33" customBuiltin="1"/>
    <cellStyle name="Accent2 2" xfId="96" xr:uid="{00000000-0005-0000-0000-00005F000000}"/>
    <cellStyle name="Accent3" xfId="97" builtinId="37" customBuiltin="1"/>
    <cellStyle name="Accent3 2" xfId="98" xr:uid="{00000000-0005-0000-0000-000061000000}"/>
    <cellStyle name="Accent4" xfId="99" builtinId="41" customBuiltin="1"/>
    <cellStyle name="Accent4 2" xfId="100" xr:uid="{00000000-0005-0000-0000-000063000000}"/>
    <cellStyle name="Accent5" xfId="101" builtinId="45" customBuiltin="1"/>
    <cellStyle name="Accent5 2" xfId="102" xr:uid="{00000000-0005-0000-0000-000065000000}"/>
    <cellStyle name="Accent6" xfId="103" builtinId="49" customBuiltin="1"/>
    <cellStyle name="Accent6 2" xfId="104" xr:uid="{00000000-0005-0000-0000-000067000000}"/>
    <cellStyle name="Bad" xfId="105" builtinId="27" customBuiltin="1"/>
    <cellStyle name="Bad 2" xfId="106" xr:uid="{00000000-0005-0000-0000-000069000000}"/>
    <cellStyle name="Calculation" xfId="107" builtinId="22" customBuiltin="1"/>
    <cellStyle name="Calculation 2" xfId="108" xr:uid="{00000000-0005-0000-0000-00006B000000}"/>
    <cellStyle name="Check Cell" xfId="109" builtinId="23" customBuiltin="1"/>
    <cellStyle name="Check Cell 2" xfId="110" xr:uid="{00000000-0005-0000-0000-00006D000000}"/>
    <cellStyle name="Comma" xfId="111" builtinId="3"/>
    <cellStyle name="Currency" xfId="112" builtinId="4"/>
    <cellStyle name="Currency 2" xfId="113" xr:uid="{00000000-0005-0000-0000-000070000000}"/>
    <cellStyle name="Currency 2 2" xfId="114" xr:uid="{00000000-0005-0000-0000-000071000000}"/>
    <cellStyle name="Currency 2 2 2" xfId="115" xr:uid="{00000000-0005-0000-0000-000072000000}"/>
    <cellStyle name="Currency 2 3" xfId="116" xr:uid="{00000000-0005-0000-0000-000073000000}"/>
    <cellStyle name="Currency 3" xfId="117" xr:uid="{00000000-0005-0000-0000-000074000000}"/>
    <cellStyle name="Currency 4" xfId="118" xr:uid="{00000000-0005-0000-0000-000075000000}"/>
    <cellStyle name="Currency 5" xfId="119" xr:uid="{00000000-0005-0000-0000-000076000000}"/>
    <cellStyle name="Currency 6" xfId="120" xr:uid="{00000000-0005-0000-0000-000077000000}"/>
    <cellStyle name="Currency 7" xfId="121" xr:uid="{00000000-0005-0000-0000-000078000000}"/>
    <cellStyle name="Explanatory Text" xfId="122" builtinId="53" customBuiltin="1"/>
    <cellStyle name="Explanatory Text 2" xfId="123" xr:uid="{00000000-0005-0000-0000-00007A000000}"/>
    <cellStyle name="Good" xfId="124" builtinId="26" customBuiltin="1"/>
    <cellStyle name="Good 2" xfId="125" xr:uid="{00000000-0005-0000-0000-00007C000000}"/>
    <cellStyle name="Heading 1" xfId="126" builtinId="16" customBuiltin="1"/>
    <cellStyle name="Heading 1 2" xfId="127" xr:uid="{00000000-0005-0000-0000-00007E000000}"/>
    <cellStyle name="Heading 2" xfId="128" builtinId="17" customBuiltin="1"/>
    <cellStyle name="Heading 2 2" xfId="129" xr:uid="{00000000-0005-0000-0000-000080000000}"/>
    <cellStyle name="Heading 3" xfId="130" builtinId="18" customBuiltin="1"/>
    <cellStyle name="Heading 3 2" xfId="131" xr:uid="{00000000-0005-0000-0000-000082000000}"/>
    <cellStyle name="Heading 4" xfId="132" builtinId="19" customBuiltin="1"/>
    <cellStyle name="Heading 4 2" xfId="133" xr:uid="{00000000-0005-0000-0000-000084000000}"/>
    <cellStyle name="Hyperlink 2" xfId="134" xr:uid="{00000000-0005-0000-0000-000085000000}"/>
    <cellStyle name="Hyperlink 3" xfId="135" xr:uid="{00000000-0005-0000-0000-000086000000}"/>
    <cellStyle name="Hyperlink 4" xfId="136" xr:uid="{00000000-0005-0000-0000-000087000000}"/>
    <cellStyle name="Input" xfId="137" builtinId="20" customBuiltin="1"/>
    <cellStyle name="Input 2" xfId="138" xr:uid="{00000000-0005-0000-0000-000089000000}"/>
    <cellStyle name="Linked Cell" xfId="139" builtinId="24" customBuiltin="1"/>
    <cellStyle name="Linked Cell 2" xfId="140" xr:uid="{00000000-0005-0000-0000-00008B000000}"/>
    <cellStyle name="Neutral" xfId="141" builtinId="28" customBuiltin="1"/>
    <cellStyle name="Neutral 2" xfId="142" xr:uid="{00000000-0005-0000-0000-00008D000000}"/>
    <cellStyle name="Normal" xfId="0" builtinId="0" customBuiltin="1"/>
    <cellStyle name="Normal 10" xfId="143" xr:uid="{00000000-0005-0000-0000-00008F000000}"/>
    <cellStyle name="Normal 11" xfId="144" xr:uid="{00000000-0005-0000-0000-000090000000}"/>
    <cellStyle name="Normal 137" xfId="145" xr:uid="{00000000-0005-0000-0000-000091000000}"/>
    <cellStyle name="Normal 137 2" xfId="146" xr:uid="{00000000-0005-0000-0000-000092000000}"/>
    <cellStyle name="Normal 137 3" xfId="147" xr:uid="{00000000-0005-0000-0000-000093000000}"/>
    <cellStyle name="Normal 14" xfId="148" xr:uid="{00000000-0005-0000-0000-000094000000}"/>
    <cellStyle name="Normal 14 2" xfId="149" xr:uid="{00000000-0005-0000-0000-000095000000}"/>
    <cellStyle name="Normal 14 3" xfId="150" xr:uid="{00000000-0005-0000-0000-000096000000}"/>
    <cellStyle name="Normal 2" xfId="151" xr:uid="{00000000-0005-0000-0000-000097000000}"/>
    <cellStyle name="Normal 2 2" xfId="152" xr:uid="{00000000-0005-0000-0000-000098000000}"/>
    <cellStyle name="Normal 2 2 2" xfId="153" xr:uid="{00000000-0005-0000-0000-000099000000}"/>
    <cellStyle name="Normal 2 2 3" xfId="154" xr:uid="{00000000-0005-0000-0000-00009A000000}"/>
    <cellStyle name="Normal 2 2 4" xfId="155" xr:uid="{00000000-0005-0000-0000-00009B000000}"/>
    <cellStyle name="Normal 2 3" xfId="156" xr:uid="{00000000-0005-0000-0000-00009C000000}"/>
    <cellStyle name="Normal 2 3 2" xfId="157" xr:uid="{00000000-0005-0000-0000-00009D000000}"/>
    <cellStyle name="Normal 2 3 3" xfId="202" xr:uid="{7492EA01-7A70-48F1-AE65-D8C42934C322}"/>
    <cellStyle name="Normal 2 4" xfId="158" xr:uid="{00000000-0005-0000-0000-00009E000000}"/>
    <cellStyle name="Normal 2 5" xfId="159" xr:uid="{00000000-0005-0000-0000-00009F000000}"/>
    <cellStyle name="Normal 2 6" xfId="160" xr:uid="{00000000-0005-0000-0000-0000A0000000}"/>
    <cellStyle name="Normal 3" xfId="161" xr:uid="{00000000-0005-0000-0000-0000A1000000}"/>
    <cellStyle name="Normal 3 2" xfId="162" xr:uid="{00000000-0005-0000-0000-0000A2000000}"/>
    <cellStyle name="Normal 3 2 2" xfId="163" xr:uid="{00000000-0005-0000-0000-0000A3000000}"/>
    <cellStyle name="Normal 3 2 3" xfId="164" xr:uid="{00000000-0005-0000-0000-0000A4000000}"/>
    <cellStyle name="Normal 3 3" xfId="165" xr:uid="{00000000-0005-0000-0000-0000A5000000}"/>
    <cellStyle name="Normal 3 4" xfId="166" xr:uid="{00000000-0005-0000-0000-0000A6000000}"/>
    <cellStyle name="Normal 4" xfId="167" xr:uid="{00000000-0005-0000-0000-0000A7000000}"/>
    <cellStyle name="Normal 4 2" xfId="168" xr:uid="{00000000-0005-0000-0000-0000A8000000}"/>
    <cellStyle name="Normal 4 3" xfId="169" xr:uid="{00000000-0005-0000-0000-0000A9000000}"/>
    <cellStyle name="Normal 4 4" xfId="170" xr:uid="{00000000-0005-0000-0000-0000AA000000}"/>
    <cellStyle name="Normal 5" xfId="171" xr:uid="{00000000-0005-0000-0000-0000AB000000}"/>
    <cellStyle name="Normal 5 2" xfId="172" xr:uid="{00000000-0005-0000-0000-0000AC000000}"/>
    <cellStyle name="Normal 5 3" xfId="173" xr:uid="{00000000-0005-0000-0000-0000AD000000}"/>
    <cellStyle name="Normal 5 4" xfId="174" xr:uid="{00000000-0005-0000-0000-0000AE000000}"/>
    <cellStyle name="Normal 6" xfId="175" xr:uid="{00000000-0005-0000-0000-0000AF000000}"/>
    <cellStyle name="Normal 6 2" xfId="176" xr:uid="{00000000-0005-0000-0000-0000B0000000}"/>
    <cellStyle name="Normal 7" xfId="177" xr:uid="{00000000-0005-0000-0000-0000B1000000}"/>
    <cellStyle name="Normal 7 2" xfId="178" xr:uid="{00000000-0005-0000-0000-0000B2000000}"/>
    <cellStyle name="Normal 7 3" xfId="179" xr:uid="{00000000-0005-0000-0000-0000B3000000}"/>
    <cellStyle name="Normal 8" xfId="180" xr:uid="{00000000-0005-0000-0000-0000B4000000}"/>
    <cellStyle name="Normal 9" xfId="181" xr:uid="{00000000-0005-0000-0000-0000B5000000}"/>
    <cellStyle name="Note 2" xfId="182" xr:uid="{00000000-0005-0000-0000-0000B6000000}"/>
    <cellStyle name="Note 2 2" xfId="183" xr:uid="{00000000-0005-0000-0000-0000B7000000}"/>
    <cellStyle name="Note 2 2 2" xfId="184" xr:uid="{00000000-0005-0000-0000-0000B8000000}"/>
    <cellStyle name="Note 2 2 3" xfId="185" xr:uid="{00000000-0005-0000-0000-0000B9000000}"/>
    <cellStyle name="Note 2 2 4" xfId="186" xr:uid="{00000000-0005-0000-0000-0000BA000000}"/>
    <cellStyle name="Note 2 3" xfId="187" xr:uid="{00000000-0005-0000-0000-0000BB000000}"/>
    <cellStyle name="Note 3" xfId="188" xr:uid="{00000000-0005-0000-0000-0000BC000000}"/>
    <cellStyle name="Note 4" xfId="189" xr:uid="{00000000-0005-0000-0000-0000BD000000}"/>
    <cellStyle name="Note 4 2" xfId="190" xr:uid="{00000000-0005-0000-0000-0000BE000000}"/>
    <cellStyle name="Note 5" xfId="191" xr:uid="{00000000-0005-0000-0000-0000BF000000}"/>
    <cellStyle name="Note 6" xfId="192" xr:uid="{00000000-0005-0000-0000-0000C0000000}"/>
    <cellStyle name="Note 7" xfId="193" xr:uid="{00000000-0005-0000-0000-0000C1000000}"/>
    <cellStyle name="Output" xfId="194" builtinId="21" customBuiltin="1"/>
    <cellStyle name="Output 2" xfId="195" xr:uid="{00000000-0005-0000-0000-0000C3000000}"/>
    <cellStyle name="Title" xfId="196" builtinId="15" customBuiltin="1"/>
    <cellStyle name="Title 2" xfId="197" xr:uid="{00000000-0005-0000-0000-0000C5000000}"/>
    <cellStyle name="Total" xfId="198" builtinId="25" customBuiltin="1"/>
    <cellStyle name="Total 2" xfId="199" xr:uid="{00000000-0005-0000-0000-0000C7000000}"/>
    <cellStyle name="Warning Text" xfId="200" builtinId="11" customBuiltin="1"/>
    <cellStyle name="Warning Text 2" xfId="201" xr:uid="{00000000-0005-0000-0000-0000C9000000}"/>
  </cellStyles>
  <dxfs count="90"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6" formatCode="_-&quot;£&quot;* #,##0.00_-;\-&quot;£&quot;* #,##0.00_-;_-&quot;£&quot;* &quot;-&quot;??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7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3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6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6" formatCode="_-&quot;£&quot;* #,##0.00_-;\-&quot;£&quot;* #,##0.00_-;_-&quot;£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70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70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</dxf>
    <dxf>
      <font>
        <b/>
        <strike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gworld.net\Data\Projects\223\8\61\02\Work\Post-Sept%202016\Grant%20funding%20assessment%202016-2020%20v0.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gworld.net\Data\Projects\229\7\79\02\Work\Grant%20payments\Master%20payment%20log%20v2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&gt;&gt;"/>
      <sheetName val="Raw_data_LAs"/>
      <sheetName val="Raw_data_SGOs"/>
      <sheetName val="Funding info"/>
      <sheetName val="Delivery track record"/>
      <sheetName val="Apr-Aug16"/>
      <sheetName val="Cleaned_local cont"/>
      <sheetName val="Contact details"/>
      <sheetName val="SUBMITTED &gt;&gt;"/>
      <sheetName val="Sep16-Mar17 &gt;&gt;"/>
      <sheetName val="Core_Sep16-Mar17"/>
      <sheetName val="B+_Sep16-Mar17"/>
      <sheetName val="Apr17-Mar20 &gt;&gt;"/>
      <sheetName val="Core_Sep17-Mar20"/>
      <sheetName val="B+_Sep17-Mar20"/>
      <sheetName val="REDUCTIONS &gt;&gt;"/>
      <sheetName val="L1&gt;&gt;"/>
      <sheetName val="L1"/>
      <sheetName val="Cost_per_head&gt;&gt;"/>
      <sheetName val="Core_Sep16-Mar17 (2)"/>
      <sheetName val="B+_Sep16-Mar17 (2)"/>
      <sheetName val="Core_Sep17-Mar20 (2)"/>
      <sheetName val="B+_Sep17-Mar20 (2)"/>
      <sheetName val="B+_cap&gt;&gt;"/>
      <sheetName val="B+_cap"/>
      <sheetName val="Delivery_record&gt;&gt;"/>
      <sheetName val="Delivery_record"/>
      <sheetName val="L3&gt;&gt;"/>
      <sheetName val="L3"/>
      <sheetName val="L3_combined"/>
      <sheetName val="Local cont &gt;&gt;"/>
      <sheetName val="L cont"/>
      <sheetName val="Blanket&gt;&gt;"/>
      <sheetName val="Sep16-Mar17"/>
      <sheetName val="2017-18"/>
      <sheetName val="2018-19"/>
      <sheetName val="2019-20"/>
      <sheetName val="Levelling_2017-2020"/>
      <sheetName val="FINAL&gt;&gt;"/>
      <sheetName val="Sep16-Mar17 (2)"/>
      <sheetName val="2017-18 (2)"/>
      <sheetName val="2018-19 (2)"/>
      <sheetName val="2019-20 (2)"/>
      <sheetName val="SUMMARY&gt;&gt;"/>
      <sheetName val="Summary data"/>
      <sheetName val="Summary_Chart"/>
      <sheetName val="DataFlows"/>
      <sheetName val="Calc % places&gt;&gt;"/>
      <sheetName val="Core_Sep16-Mar17 (%)"/>
      <sheetName val="B+_Sep16-Mar17 (%)"/>
      <sheetName val="Core_Sep17-Mar20 (%)"/>
      <sheetName val="B+_Sep17-Mar20 (%)"/>
      <sheetName val="Aportioning places&gt;&gt;"/>
      <sheetName val="Core_Sep16-Mar17_FINAL"/>
      <sheetName val="B+_Sep16-Mar17_FINAL"/>
      <sheetName val="Core_Sep17-Mar20_FINAL"/>
      <sheetName val="B+_Sep17-Mar20_FINAL"/>
      <sheetName val="Individual offer&gt;&gt;"/>
      <sheetName val="Organisation_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Instructions"/>
      <sheetName val="All schemes"/>
      <sheetName val="Current year inputs &gt;&gt;"/>
      <sheetName val="17_18 LA payments"/>
      <sheetName val="17_18 SGO payments"/>
      <sheetName val="16_17 LA payments"/>
      <sheetName val="16_17 SGO payments"/>
      <sheetName val="Previous years &gt;&gt;"/>
      <sheetName val="15_16 LA payments"/>
      <sheetName val="15_16 SGO payments"/>
      <sheetName val="14_15 LA payments"/>
      <sheetName val="14_15 SGO payments"/>
      <sheetName val="Reclaims"/>
      <sheetName val="13_14 LA payments"/>
      <sheetName val="13_14 SGO payments"/>
      <sheetName val="12_13 LA payments"/>
      <sheetName val="12_13 SGO payments"/>
      <sheetName val="11_12 LA payments"/>
      <sheetName val="11_12 SGO paym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443461-56D8-4A73-BB38-37E7D68212AE}" name="Table3" displayName="Table3" ref="A1:AA67" totalsRowCount="1" headerRowDxfId="58" dataDxfId="57" totalsRowDxfId="56" headerRowBorderDxfId="54" tableBorderDxfId="55" headerRowCellStyle="20% - Accent5">
  <tableColumns count="27">
    <tableColumn id="1" xr3:uid="{CD7763CF-4147-47D3-A085-46C9B94AC7FA}" name="SGO Name" dataDxfId="52" totalsRowDxfId="53"/>
    <tableColumn id="12" xr3:uid="{216545FE-DF9D-4526-B3CC-A8A3F1CE4647}" name="LA area" dataDxfId="50" totalsRowDxfId="51"/>
    <tableColumn id="3" xr3:uid="{063EBCE0-1AC7-466C-8B19-1E6D450D56A6}" name="Final Total funding awarded Level 1, 1&amp;2 combined, 2 and 3" dataDxfId="48" totalsRowDxfId="49"/>
    <tableColumn id="4" xr3:uid="{6F215CE0-DBD6-48B1-8DA1-FBF2A590F001}" name="Final Total funding awarded Bikeability Plus" dataDxfId="46" totalsRowDxfId="47"/>
    <tableColumn id="28" xr3:uid="{7D4C8056-DBCA-4F36-93A0-B2BE726236D0}" name="Final Total funding awarded" dataDxfId="44" totalsRowDxfId="45"/>
    <tableColumn id="5" xr3:uid="{7E962F79-53CF-4D46-B8A5-1930FD40B385}" name="Final allocation of Level 1 places bid for" dataDxfId="42" totalsRowDxfId="43"/>
    <tableColumn id="6" xr3:uid="{68FCB740-CC7C-40BC-9A54-BE6609F1DD05}" name="Final allocation of Level 1&amp;2 combined places bid for" dataDxfId="40" totalsRowDxfId="41" dataCellStyle="Currency"/>
    <tableColumn id="7" xr3:uid="{37788D33-E6C0-4D5B-86F2-CDD73A6FA001}" name="Final allocation of Level 2 places bid for" dataDxfId="38" totalsRowDxfId="39" dataCellStyle="Currency"/>
    <tableColumn id="8" xr3:uid="{64AE7059-CDEE-4713-A864-D7663B3E456E}" name="Final allocation of Level 3 places bid for" dataDxfId="36" totalsRowDxfId="37" dataCellStyle="Currency"/>
    <tableColumn id="30" xr3:uid="{7D14E881-5E57-4CBA-971B-5A771A018BF1}" name="Final allocation of Total B+ places bid for" dataDxfId="34" totalsRowDxfId="35" dataCellStyle="Currency"/>
    <tableColumn id="10" xr3:uid="{18CD0265-DC51-4B88-81E9-CBFE9A1567E9}" name="Final allocation of Total places bid for" totalsRowFunction="sum" dataDxfId="32" totalsRowDxfId="33"/>
    <tableColumn id="11" xr3:uid="{FE4B0CB5-5E87-4072-B206-F601D1D177F4}" name="Total funding claimed" totalsRowFunction="sum" dataDxfId="30" totalsRowDxfId="31"/>
    <tableColumn id="29" xr3:uid="{924F1542-1F0E-4460-839F-AE08A9F136B5}" name="Total places delivered" totalsRowFunction="custom" dataDxfId="28" totalsRowDxfId="29">
      <totalsRowFormula>SUM(M2:M66)</totalsRowFormula>
    </tableColumn>
    <tableColumn id="13" xr3:uid="{A919DC95-C552-4974-905B-5978D95C1588}" name="Total places delivered L1" totalsRowFunction="custom" dataDxfId="26" totalsRowDxfId="27">
      <totalsRowFormula>SUM(N2:N66)</totalsRowFormula>
    </tableColumn>
    <tableColumn id="14" xr3:uid="{E9906000-9BA3-44DA-9C99-58CB3135B451}" name="Total places delivered L1&amp;2 combined" totalsRowFunction="custom" dataDxfId="24" totalsRowDxfId="25">
      <totalsRowFormula>SUM(O2:O66)</totalsRowFormula>
    </tableColumn>
    <tableColumn id="15" xr3:uid="{228BBEA5-E0B1-48D1-A251-35D149C9AB5A}" name="Total places delivered L2" totalsRowFunction="custom" dataDxfId="22" totalsRowDxfId="23">
      <totalsRowFormula>SUM(P2:P66)</totalsRowFormula>
    </tableColumn>
    <tableColumn id="16" xr3:uid="{C501CAAB-04B0-40F3-8E96-B18EA75660A8}" name="Total places delivered L3" totalsRowFunction="custom" dataDxfId="20" totalsRowDxfId="21">
      <totalsRowFormula>SUM(Q2:Q66)</totalsRowFormula>
    </tableColumn>
    <tableColumn id="17" xr3:uid="{3997D5A1-E732-46A0-863E-424F6EE59D61}" name="Total places delivered Balance" totalsRowFunction="custom" dataDxfId="18" totalsRowDxfId="19" dataCellStyle="Bad">
      <totalsRowFormula>SUM(R2:R66)</totalsRowFormula>
    </tableColumn>
    <tableColumn id="18" xr3:uid="{5F528BE8-946F-4C04-8779-8E5ACFC64639}" name="Total places delivered Bus" totalsRowFunction="custom" dataDxfId="16" totalsRowDxfId="17" dataCellStyle="Bad">
      <totalsRowFormula>SUM(S2:S66)</totalsRowFormula>
    </tableColumn>
    <tableColumn id="19" xr3:uid="{6545743B-1B54-443F-8D9D-49073CFA4F64}" name="Total places delivered Fix" totalsRowFunction="custom" dataDxfId="14" totalsRowDxfId="15" dataCellStyle="Bad">
      <totalsRowFormula>SUM(T2:T66)</totalsRowFormula>
    </tableColumn>
    <tableColumn id="20" xr3:uid="{E039837C-B8B1-458C-BE59-92F2E5B7615E}" name="Total places delivered Learn to Ride" totalsRowFunction="custom" dataDxfId="12" totalsRowDxfId="13" dataCellStyle="Bad">
      <totalsRowFormula>SUM(U2:U66)</totalsRowFormula>
    </tableColumn>
    <tableColumn id="21" xr3:uid="{CA44039C-6EEB-4C51-8791-FF175E264949}" name="Total places delivered On Show" totalsRowFunction="custom" dataDxfId="10" totalsRowDxfId="11" dataCellStyle="Bad">
      <totalsRowFormula>SUM(V2:V66)</totalsRowFormula>
    </tableColumn>
    <tableColumn id="22" xr3:uid="{534959CF-8F81-4E2F-B690-7949DFE7896E}" name="Total places delivered Parents" totalsRowFunction="custom" dataDxfId="8" totalsRowDxfId="9" dataCellStyle="Bad">
      <totalsRowFormula>SUM(W2:W66)</totalsRowFormula>
    </tableColumn>
    <tableColumn id="23" xr3:uid="{2571AA6F-6F3F-441C-B522-EC395F0819AF}" name="Total places _x000a_delivered Promotion" totalsRowFunction="custom" dataDxfId="6" totalsRowDxfId="7" dataCellStyle="Bad">
      <totalsRowFormula>SUM(X2:X66)</totalsRowFormula>
    </tableColumn>
    <tableColumn id="9" xr3:uid="{52A4ED99-B148-401A-903B-2517377E7248}" name="Total places _x000a_delivered Recycle" totalsRowFunction="custom" dataDxfId="4" totalsRowDxfId="5" dataCellStyle="Bad">
      <totalsRowFormula>SUM(Y2:Y66)</totalsRowFormula>
    </tableColumn>
    <tableColumn id="25" xr3:uid="{B53A97A7-F8D6-4683-B5D9-6A35011E7DF7}" name="Total places delivered Ride" totalsRowFunction="custom" dataDxfId="2" totalsRowDxfId="3" dataCellStyle="Bad">
      <totalsRowFormula>SUM(Z2:Z66)</totalsRowFormula>
    </tableColumn>
    <tableColumn id="26" xr3:uid="{EB16E7AC-D510-4E0C-9E89-ECD3D5161035}" name="Total places delivered Transition" totalsRowFunction="custom" dataDxfId="0" totalsRowDxfId="1" dataCellStyle="Bad">
      <totalsRowFormula>SUM(AA2:AA66)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DG Blue">
      <a:dk1>
        <a:sysClr val="windowText" lastClr="000000"/>
      </a:dk1>
      <a:lt1>
        <a:sysClr val="window" lastClr="FFFFFF"/>
      </a:lt1>
      <a:dk2>
        <a:srgbClr val="A50021"/>
      </a:dk2>
      <a:lt2>
        <a:srgbClr val="F8F8F8"/>
      </a:lt2>
      <a:accent1>
        <a:srgbClr val="002C5B"/>
      </a:accent1>
      <a:accent2>
        <a:srgbClr val="98A2BD"/>
      </a:accent2>
      <a:accent3>
        <a:srgbClr val="FCD5BC"/>
      </a:accent3>
      <a:accent4>
        <a:srgbClr val="F37321"/>
      </a:accent4>
      <a:accent5>
        <a:srgbClr val="6AAD11"/>
      </a:accent5>
      <a:accent6>
        <a:srgbClr val="D2E7B8"/>
      </a:accent6>
      <a:hlink>
        <a:srgbClr val="5F5F5F"/>
      </a:hlink>
      <a:folHlink>
        <a:srgbClr val="919191"/>
      </a:folHlink>
    </a:clrScheme>
    <a:fontScheme name="SDG Excel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3A5D5-3144-4E51-BAAA-07BB5F73AACA}">
  <dimension ref="A1:AF68"/>
  <sheetViews>
    <sheetView tabSelected="1" zoomScaleNormal="100" workbookViewId="0">
      <pane xSplit="3" ySplit="1" topLeftCell="R32" activePane="bottomRight" state="frozen"/>
      <selection pane="bottomRight" activeCell="AA53" sqref="AA53"/>
      <selection pane="bottomLeft" activeCell="A2" sqref="A2"/>
      <selection pane="topRight" activeCell="D1" sqref="D1"/>
    </sheetView>
  </sheetViews>
  <sheetFormatPr defaultColWidth="9.140625" defaultRowHeight="13.5"/>
  <cols>
    <col min="1" max="1" width="49.5703125" bestFit="1" customWidth="1"/>
    <col min="2" max="3" width="24.42578125" customWidth="1"/>
    <col min="4" max="4" width="22.28515625" customWidth="1"/>
    <col min="5" max="5" width="21.42578125" customWidth="1"/>
    <col min="6" max="7" width="16" customWidth="1"/>
    <col min="8" max="8" width="16.7109375" customWidth="1"/>
    <col min="9" max="9" width="20.42578125" customWidth="1"/>
    <col min="10" max="10" width="15" customWidth="1"/>
    <col min="11" max="12" width="14.5703125" customWidth="1"/>
    <col min="13" max="13" width="16.5703125" customWidth="1"/>
    <col min="14" max="14" width="16.28515625" customWidth="1"/>
    <col min="15" max="15" width="13.7109375" customWidth="1"/>
    <col min="16" max="16" width="17" customWidth="1"/>
    <col min="17" max="17" width="22.42578125" customWidth="1"/>
    <col min="18" max="19" width="12.7109375" bestFit="1" customWidth="1"/>
    <col min="20" max="20" width="14.140625" bestFit="1" customWidth="1"/>
    <col min="21" max="21" width="13.42578125" bestFit="1" customWidth="1"/>
    <col min="22" max="22" width="14.42578125" customWidth="1"/>
    <col min="24" max="24" width="15.28515625" style="162" customWidth="1"/>
    <col min="25" max="25" width="13.7109375" style="162" customWidth="1"/>
    <col min="26" max="26" width="13.140625" customWidth="1"/>
    <col min="27" max="27" width="11.7109375" customWidth="1"/>
    <col min="32" max="32" width="19.42578125" customWidth="1"/>
  </cols>
  <sheetData>
    <row r="1" spans="1:32" s="152" customFormat="1" ht="81">
      <c r="A1" s="127" t="s">
        <v>0</v>
      </c>
      <c r="B1" s="127" t="s">
        <v>1</v>
      </c>
      <c r="C1" s="127" t="s">
        <v>2</v>
      </c>
      <c r="D1" s="160" t="s">
        <v>3</v>
      </c>
      <c r="E1" s="160" t="s">
        <v>4</v>
      </c>
      <c r="F1" s="160" t="s">
        <v>5</v>
      </c>
      <c r="G1" s="127" t="s">
        <v>6</v>
      </c>
      <c r="H1" s="127" t="s">
        <v>7</v>
      </c>
      <c r="I1" s="127" t="s">
        <v>8</v>
      </c>
      <c r="J1" s="127" t="s">
        <v>9</v>
      </c>
      <c r="K1" s="127" t="s">
        <v>10</v>
      </c>
      <c r="L1" s="127" t="s">
        <v>11</v>
      </c>
      <c r="M1" s="160" t="s">
        <v>12</v>
      </c>
      <c r="N1" s="127" t="s">
        <v>13</v>
      </c>
      <c r="O1" s="127" t="s">
        <v>14</v>
      </c>
      <c r="P1" s="127" t="s">
        <v>15</v>
      </c>
      <c r="Q1" s="127" t="s">
        <v>16</v>
      </c>
      <c r="R1" s="127" t="s">
        <v>17</v>
      </c>
      <c r="S1" s="127" t="s">
        <v>18</v>
      </c>
      <c r="T1" s="127" t="s">
        <v>19</v>
      </c>
      <c r="U1" s="127" t="s">
        <v>20</v>
      </c>
      <c r="V1" s="127" t="s">
        <v>21</v>
      </c>
      <c r="W1" s="127" t="s">
        <v>22</v>
      </c>
      <c r="X1" s="167" t="s">
        <v>23</v>
      </c>
      <c r="Y1" s="167" t="s">
        <v>24</v>
      </c>
      <c r="Z1" s="163" t="s">
        <v>25</v>
      </c>
      <c r="AA1" s="163" t="s">
        <v>26</v>
      </c>
      <c r="AB1" s="163" t="s">
        <v>27</v>
      </c>
      <c r="AC1" s="163" t="s">
        <v>28</v>
      </c>
      <c r="AD1" s="163" t="s">
        <v>29</v>
      </c>
      <c r="AE1" s="163" t="s">
        <v>30</v>
      </c>
      <c r="AF1" s="165" t="s">
        <v>31</v>
      </c>
    </row>
    <row r="2" spans="1:32">
      <c r="A2" t="s">
        <v>32</v>
      </c>
      <c r="B2" s="140" t="s">
        <v>33</v>
      </c>
      <c r="C2" s="140" t="s">
        <v>34</v>
      </c>
      <c r="D2" s="142">
        <v>61560</v>
      </c>
      <c r="E2" s="142">
        <v>6840</v>
      </c>
      <c r="F2" s="142">
        <v>68400</v>
      </c>
      <c r="G2" s="139">
        <v>0</v>
      </c>
      <c r="H2" s="139">
        <v>1368</v>
      </c>
      <c r="I2" s="139">
        <v>0</v>
      </c>
      <c r="J2" s="139">
        <v>0</v>
      </c>
      <c r="K2" s="139">
        <v>285</v>
      </c>
      <c r="L2" s="139">
        <v>1653</v>
      </c>
      <c r="M2" s="159">
        <v>64287</v>
      </c>
      <c r="N2" s="139">
        <f>SUM(O2:U2)+W2</f>
        <v>1418</v>
      </c>
      <c r="O2" s="139">
        <v>0</v>
      </c>
      <c r="P2" s="139">
        <v>1228</v>
      </c>
      <c r="Q2" s="139">
        <v>0</v>
      </c>
      <c r="R2" s="139">
        <v>0</v>
      </c>
      <c r="S2" s="139">
        <v>0</v>
      </c>
      <c r="T2" s="139">
        <v>0</v>
      </c>
      <c r="U2" s="139">
        <v>190</v>
      </c>
      <c r="V2" s="139">
        <v>0</v>
      </c>
      <c r="W2" s="139">
        <v>0</v>
      </c>
      <c r="X2" s="168"/>
      <c r="Y2" s="168"/>
      <c r="Z2" s="164"/>
      <c r="AA2" s="164"/>
      <c r="AB2" s="164"/>
      <c r="AC2" s="164"/>
      <c r="AD2" s="164"/>
      <c r="AE2" s="164"/>
      <c r="AF2" s="179">
        <f t="shared" ref="AF2:AF33" si="0">M2+X2+Y2</f>
        <v>64287</v>
      </c>
    </row>
    <row r="3" spans="1:32">
      <c r="A3" s="143" t="s">
        <v>35</v>
      </c>
      <c r="B3" s="140" t="s">
        <v>33</v>
      </c>
      <c r="C3" s="140" t="s">
        <v>34</v>
      </c>
      <c r="D3" s="142">
        <v>51185</v>
      </c>
      <c r="E3" s="141">
        <v>32928</v>
      </c>
      <c r="F3" s="142">
        <v>84113</v>
      </c>
      <c r="G3" s="139">
        <v>29</v>
      </c>
      <c r="H3" s="139">
        <v>972</v>
      </c>
      <c r="I3" s="139">
        <v>0</v>
      </c>
      <c r="J3" s="139">
        <v>159</v>
      </c>
      <c r="K3" s="139">
        <v>1176</v>
      </c>
      <c r="L3" s="139">
        <v>2336</v>
      </c>
      <c r="M3" s="159">
        <v>81873</v>
      </c>
      <c r="N3" s="139">
        <f t="shared" ref="N3:N62" si="1">SUM(O3:U3)+W3</f>
        <v>2099</v>
      </c>
      <c r="O3" s="139">
        <v>27</v>
      </c>
      <c r="P3" s="139">
        <v>873</v>
      </c>
      <c r="Q3" s="139">
        <v>0</v>
      </c>
      <c r="R3" s="139">
        <v>154</v>
      </c>
      <c r="S3" s="139">
        <v>1045</v>
      </c>
      <c r="T3" s="139">
        <v>0</v>
      </c>
      <c r="U3" s="139">
        <v>0</v>
      </c>
      <c r="V3" s="139">
        <v>0</v>
      </c>
      <c r="W3" s="139">
        <v>0</v>
      </c>
      <c r="X3" s="168"/>
      <c r="Y3" s="168"/>
      <c r="Z3" s="164"/>
      <c r="AA3" s="164"/>
      <c r="AB3" s="164"/>
      <c r="AC3" s="164"/>
      <c r="AD3" s="164"/>
      <c r="AE3" s="164"/>
      <c r="AF3" s="179">
        <f t="shared" si="0"/>
        <v>81873</v>
      </c>
    </row>
    <row r="4" spans="1:32">
      <c r="A4" s="139" t="s">
        <v>36</v>
      </c>
      <c r="B4" s="140" t="s">
        <v>37</v>
      </c>
      <c r="C4" s="140" t="s">
        <v>38</v>
      </c>
      <c r="D4" s="142">
        <v>26725</v>
      </c>
      <c r="E4" s="141">
        <v>2940</v>
      </c>
      <c r="F4" s="142">
        <v>29665</v>
      </c>
      <c r="G4" s="139">
        <v>193</v>
      </c>
      <c r="H4" s="139">
        <v>551</v>
      </c>
      <c r="I4" s="139">
        <v>0</v>
      </c>
      <c r="J4" s="139">
        <v>0</v>
      </c>
      <c r="K4" s="139">
        <v>105</v>
      </c>
      <c r="L4" s="139">
        <v>849</v>
      </c>
      <c r="M4" s="159">
        <v>29665</v>
      </c>
      <c r="N4" s="139">
        <f t="shared" si="1"/>
        <v>849</v>
      </c>
      <c r="O4" s="139">
        <v>193</v>
      </c>
      <c r="P4" s="139">
        <v>551</v>
      </c>
      <c r="Q4" s="139">
        <v>0</v>
      </c>
      <c r="R4" s="139">
        <v>0</v>
      </c>
      <c r="S4" s="139">
        <v>105</v>
      </c>
      <c r="T4" s="139">
        <v>0</v>
      </c>
      <c r="U4" s="139">
        <v>0</v>
      </c>
      <c r="V4" s="139">
        <v>0</v>
      </c>
      <c r="W4" s="139">
        <v>0</v>
      </c>
      <c r="X4" s="168"/>
      <c r="Y4" s="168"/>
      <c r="Z4" s="164"/>
      <c r="AA4" s="164"/>
      <c r="AB4" s="164"/>
      <c r="AC4" s="164"/>
      <c r="AD4" s="164"/>
      <c r="AE4" s="164"/>
      <c r="AF4" s="179">
        <f t="shared" si="0"/>
        <v>29665</v>
      </c>
    </row>
    <row r="5" spans="1:32">
      <c r="A5" s="143" t="s">
        <v>39</v>
      </c>
      <c r="B5" s="140" t="s">
        <v>40</v>
      </c>
      <c r="C5" s="140" t="s">
        <v>38</v>
      </c>
      <c r="D5" s="142">
        <v>35480</v>
      </c>
      <c r="E5" s="141">
        <v>6816</v>
      </c>
      <c r="F5" s="142">
        <v>42296</v>
      </c>
      <c r="G5" s="139">
        <v>173</v>
      </c>
      <c r="H5" s="139">
        <v>750</v>
      </c>
      <c r="I5" s="139">
        <v>0</v>
      </c>
      <c r="J5" s="139">
        <v>0</v>
      </c>
      <c r="K5" s="139">
        <v>172</v>
      </c>
      <c r="L5" s="139">
        <v>1095</v>
      </c>
      <c r="M5" s="159">
        <v>24500</v>
      </c>
      <c r="N5" s="139">
        <f t="shared" si="1"/>
        <v>681</v>
      </c>
      <c r="O5" s="139">
        <v>146</v>
      </c>
      <c r="P5" s="139">
        <v>446</v>
      </c>
      <c r="Q5" s="139">
        <v>0</v>
      </c>
      <c r="R5" s="139">
        <v>0</v>
      </c>
      <c r="S5" s="139">
        <v>89</v>
      </c>
      <c r="T5" s="139">
        <v>0</v>
      </c>
      <c r="U5" s="139">
        <v>0</v>
      </c>
      <c r="V5" s="139">
        <v>0</v>
      </c>
      <c r="W5" s="139">
        <v>0</v>
      </c>
      <c r="X5" s="168"/>
      <c r="Y5" s="168"/>
      <c r="Z5" s="164"/>
      <c r="AA5" s="164"/>
      <c r="AB5" s="164"/>
      <c r="AC5" s="164"/>
      <c r="AD5" s="164"/>
      <c r="AE5" s="164"/>
      <c r="AF5" s="179">
        <f t="shared" si="0"/>
        <v>24500</v>
      </c>
    </row>
    <row r="6" spans="1:32">
      <c r="A6" s="143" t="s">
        <v>41</v>
      </c>
      <c r="B6" s="140" t="s">
        <v>42</v>
      </c>
      <c r="C6" s="140" t="s">
        <v>43</v>
      </c>
      <c r="D6" s="142">
        <v>2410</v>
      </c>
      <c r="E6" s="141">
        <v>0</v>
      </c>
      <c r="F6" s="142">
        <v>2410</v>
      </c>
      <c r="G6" s="139">
        <v>241</v>
      </c>
      <c r="H6" s="139">
        <v>0</v>
      </c>
      <c r="I6" s="139">
        <v>0</v>
      </c>
      <c r="J6" s="139">
        <v>0</v>
      </c>
      <c r="K6" s="139">
        <v>0</v>
      </c>
      <c r="L6" s="139">
        <v>241</v>
      </c>
      <c r="M6" s="159">
        <v>420</v>
      </c>
      <c r="N6" s="139">
        <f t="shared" si="1"/>
        <v>40</v>
      </c>
      <c r="O6" s="139">
        <v>40</v>
      </c>
      <c r="P6" s="139">
        <v>0</v>
      </c>
      <c r="Q6" s="139">
        <v>0</v>
      </c>
      <c r="R6" s="139">
        <v>0</v>
      </c>
      <c r="S6" s="139">
        <v>0</v>
      </c>
      <c r="T6" s="139">
        <v>0</v>
      </c>
      <c r="U6" s="139">
        <v>0</v>
      </c>
      <c r="V6" s="139">
        <v>0</v>
      </c>
      <c r="W6" s="139">
        <v>0</v>
      </c>
      <c r="X6" s="168"/>
      <c r="Y6" s="168"/>
      <c r="Z6" s="164"/>
      <c r="AA6" s="164"/>
      <c r="AB6" s="164"/>
      <c r="AC6" s="164"/>
      <c r="AD6" s="164"/>
      <c r="AE6" s="164"/>
      <c r="AF6" s="179">
        <f t="shared" si="0"/>
        <v>420</v>
      </c>
    </row>
    <row r="7" spans="1:32">
      <c r="A7" t="s">
        <v>44</v>
      </c>
      <c r="B7" s="140" t="s">
        <v>40</v>
      </c>
      <c r="C7" s="140" t="s">
        <v>38</v>
      </c>
      <c r="D7" s="142">
        <v>75050</v>
      </c>
      <c r="E7" s="141">
        <v>36524</v>
      </c>
      <c r="F7" s="142">
        <v>111574</v>
      </c>
      <c r="G7" s="139">
        <v>1025</v>
      </c>
      <c r="H7" s="139">
        <v>0</v>
      </c>
      <c r="I7" s="139">
        <v>1075</v>
      </c>
      <c r="J7" s="139">
        <v>365</v>
      </c>
      <c r="K7" s="139">
        <v>1151</v>
      </c>
      <c r="L7" s="139">
        <v>3616</v>
      </c>
      <c r="M7" s="159">
        <v>67766</v>
      </c>
      <c r="N7" s="139">
        <f t="shared" si="1"/>
        <v>2320</v>
      </c>
      <c r="O7" s="139">
        <v>605</v>
      </c>
      <c r="P7" s="139">
        <v>0</v>
      </c>
      <c r="Q7" s="139">
        <v>655</v>
      </c>
      <c r="R7" s="139">
        <v>75</v>
      </c>
      <c r="S7" s="139">
        <v>847</v>
      </c>
      <c r="T7" s="139">
        <v>0</v>
      </c>
      <c r="U7" s="139">
        <v>115</v>
      </c>
      <c r="V7" s="139">
        <v>58</v>
      </c>
      <c r="W7" s="139">
        <v>23</v>
      </c>
      <c r="X7" s="168"/>
      <c r="Y7" s="168"/>
      <c r="Z7" s="164"/>
      <c r="AA7" s="164"/>
      <c r="AB7" s="164"/>
      <c r="AC7" s="164"/>
      <c r="AD7" s="164"/>
      <c r="AE7" s="164"/>
      <c r="AF7" s="179">
        <f t="shared" si="0"/>
        <v>67766</v>
      </c>
    </row>
    <row r="8" spans="1:32">
      <c r="A8" t="s">
        <v>45</v>
      </c>
      <c r="B8" s="140" t="s">
        <v>46</v>
      </c>
      <c r="C8" s="140" t="s">
        <v>34</v>
      </c>
      <c r="D8" s="142">
        <v>87645</v>
      </c>
      <c r="E8" s="141">
        <v>27288</v>
      </c>
      <c r="F8" s="142">
        <v>114933</v>
      </c>
      <c r="G8" s="139">
        <v>984</v>
      </c>
      <c r="H8" s="139">
        <v>414</v>
      </c>
      <c r="I8" s="139">
        <v>1136</v>
      </c>
      <c r="J8" s="139">
        <v>179</v>
      </c>
      <c r="K8" s="139">
        <v>959</v>
      </c>
      <c r="L8" s="139">
        <v>3672</v>
      </c>
      <c r="M8" s="159">
        <v>90541</v>
      </c>
      <c r="N8" s="139">
        <f t="shared" si="1"/>
        <v>2975</v>
      </c>
      <c r="O8" s="139">
        <v>924</v>
      </c>
      <c r="P8" s="139">
        <v>383</v>
      </c>
      <c r="Q8" s="139">
        <v>766</v>
      </c>
      <c r="R8" s="139">
        <v>44</v>
      </c>
      <c r="S8" s="139">
        <v>724</v>
      </c>
      <c r="T8" s="139">
        <v>0</v>
      </c>
      <c r="U8" s="139">
        <v>134</v>
      </c>
      <c r="V8" s="139">
        <v>0</v>
      </c>
      <c r="W8" s="139">
        <v>0</v>
      </c>
      <c r="X8" s="168">
        <v>192</v>
      </c>
      <c r="Y8" s="168"/>
      <c r="Z8" s="164"/>
      <c r="AA8" s="164"/>
      <c r="AB8" s="164"/>
      <c r="AC8" s="164"/>
      <c r="AD8" s="164"/>
      <c r="AE8" s="164"/>
      <c r="AF8" s="179">
        <f t="shared" si="0"/>
        <v>90733</v>
      </c>
    </row>
    <row r="9" spans="1:32">
      <c r="A9" s="143" t="s">
        <v>47</v>
      </c>
      <c r="B9" s="140" t="s">
        <v>40</v>
      </c>
      <c r="C9" s="140" t="s">
        <v>38</v>
      </c>
      <c r="D9" s="142">
        <v>53020</v>
      </c>
      <c r="E9" s="141">
        <v>18964</v>
      </c>
      <c r="F9" s="142">
        <v>71984</v>
      </c>
      <c r="G9" s="139">
        <v>217</v>
      </c>
      <c r="H9" s="139">
        <v>800</v>
      </c>
      <c r="I9" s="139">
        <v>128</v>
      </c>
      <c r="J9" s="139">
        <v>202</v>
      </c>
      <c r="K9" s="139">
        <v>328</v>
      </c>
      <c r="L9" s="139">
        <v>1675</v>
      </c>
      <c r="M9" s="159">
        <v>61824</v>
      </c>
      <c r="N9" s="139">
        <f t="shared" si="1"/>
        <v>1529</v>
      </c>
      <c r="O9" s="139">
        <v>200</v>
      </c>
      <c r="P9" s="139">
        <v>746</v>
      </c>
      <c r="Q9" s="139">
        <v>120</v>
      </c>
      <c r="R9" s="139">
        <v>164</v>
      </c>
      <c r="S9" s="139">
        <v>294</v>
      </c>
      <c r="T9" s="139">
        <v>0</v>
      </c>
      <c r="U9" s="139">
        <v>5</v>
      </c>
      <c r="V9" s="139">
        <v>0</v>
      </c>
      <c r="W9" s="139">
        <v>0</v>
      </c>
      <c r="X9" s="168"/>
      <c r="Y9" s="168"/>
      <c r="Z9" s="164"/>
      <c r="AA9" s="164"/>
      <c r="AB9" s="164"/>
      <c r="AC9" s="164"/>
      <c r="AD9" s="164"/>
      <c r="AE9" s="164"/>
      <c r="AF9" s="179">
        <f t="shared" si="0"/>
        <v>61824</v>
      </c>
    </row>
    <row r="10" spans="1:32">
      <c r="A10" s="143" t="s">
        <v>48</v>
      </c>
      <c r="B10" s="140" t="s">
        <v>49</v>
      </c>
      <c r="C10" s="140" t="s">
        <v>50</v>
      </c>
      <c r="D10" s="142">
        <v>103350</v>
      </c>
      <c r="E10" s="141">
        <v>29056</v>
      </c>
      <c r="F10" s="142">
        <v>132406</v>
      </c>
      <c r="G10" s="139">
        <v>1011</v>
      </c>
      <c r="H10" s="139">
        <v>1660</v>
      </c>
      <c r="I10" s="139">
        <v>212</v>
      </c>
      <c r="J10" s="139">
        <v>200</v>
      </c>
      <c r="K10" s="139">
        <v>989</v>
      </c>
      <c r="L10" s="139">
        <v>4072</v>
      </c>
      <c r="M10" s="159">
        <v>90751</v>
      </c>
      <c r="N10" s="139">
        <f t="shared" si="1"/>
        <v>2609</v>
      </c>
      <c r="O10" s="139">
        <v>588</v>
      </c>
      <c r="P10" s="139">
        <v>1037</v>
      </c>
      <c r="Q10" s="139">
        <v>175</v>
      </c>
      <c r="R10" s="139">
        <v>72</v>
      </c>
      <c r="S10" s="139">
        <v>624</v>
      </c>
      <c r="T10" s="139">
        <v>0</v>
      </c>
      <c r="U10" s="139">
        <v>113</v>
      </c>
      <c r="V10" s="139">
        <v>0</v>
      </c>
      <c r="W10" s="139">
        <v>0</v>
      </c>
      <c r="X10" s="168"/>
      <c r="Y10" s="168"/>
      <c r="Z10" s="164"/>
      <c r="AA10" s="164"/>
      <c r="AB10" s="164"/>
      <c r="AC10" s="164"/>
      <c r="AD10" s="164"/>
      <c r="AE10" s="164"/>
      <c r="AF10" s="179">
        <f t="shared" si="0"/>
        <v>90751</v>
      </c>
    </row>
    <row r="11" spans="1:32">
      <c r="A11" s="143" t="s">
        <v>51</v>
      </c>
      <c r="B11" s="140" t="s">
        <v>52</v>
      </c>
      <c r="C11" s="140" t="s">
        <v>53</v>
      </c>
      <c r="D11" s="142">
        <v>30330</v>
      </c>
      <c r="E11" s="141">
        <v>6480</v>
      </c>
      <c r="F11" s="142">
        <v>36810</v>
      </c>
      <c r="G11" s="139">
        <v>549</v>
      </c>
      <c r="H11" s="139">
        <v>0</v>
      </c>
      <c r="I11" s="139">
        <v>522</v>
      </c>
      <c r="J11" s="139">
        <v>30</v>
      </c>
      <c r="K11" s="139">
        <v>130</v>
      </c>
      <c r="L11" s="139">
        <v>1231</v>
      </c>
      <c r="M11" s="159">
        <v>35188</v>
      </c>
      <c r="N11" s="139">
        <f t="shared" si="1"/>
        <v>1165</v>
      </c>
      <c r="O11" s="139">
        <v>499</v>
      </c>
      <c r="P11" s="139">
        <v>0</v>
      </c>
      <c r="Q11" s="139">
        <v>505</v>
      </c>
      <c r="R11" s="139">
        <v>29</v>
      </c>
      <c r="S11" s="139">
        <v>81</v>
      </c>
      <c r="T11" s="139">
        <v>0</v>
      </c>
      <c r="U11" s="139">
        <v>29</v>
      </c>
      <c r="V11" s="139">
        <v>60</v>
      </c>
      <c r="W11" s="139">
        <v>22</v>
      </c>
      <c r="X11" s="168"/>
      <c r="Y11" s="168"/>
      <c r="Z11" s="164"/>
      <c r="AA11" s="164"/>
      <c r="AB11" s="164"/>
      <c r="AC11" s="164"/>
      <c r="AD11" s="164"/>
      <c r="AE11" s="164"/>
      <c r="AF11" s="179">
        <f t="shared" si="0"/>
        <v>35188</v>
      </c>
    </row>
    <row r="12" spans="1:32">
      <c r="A12" s="143" t="s">
        <v>54</v>
      </c>
      <c r="B12" s="140" t="s">
        <v>55</v>
      </c>
      <c r="C12" s="140" t="s">
        <v>34</v>
      </c>
      <c r="D12" s="142">
        <v>28140</v>
      </c>
      <c r="E12" s="141">
        <v>5172</v>
      </c>
      <c r="F12" s="142">
        <v>33312</v>
      </c>
      <c r="G12" s="139">
        <v>114</v>
      </c>
      <c r="H12" s="139">
        <v>520</v>
      </c>
      <c r="I12" s="139">
        <v>0</v>
      </c>
      <c r="J12" s="139">
        <v>80</v>
      </c>
      <c r="K12" s="139">
        <v>197</v>
      </c>
      <c r="L12" s="139">
        <v>911</v>
      </c>
      <c r="M12" s="159">
        <v>33022</v>
      </c>
      <c r="N12" s="139">
        <f t="shared" si="1"/>
        <v>847</v>
      </c>
      <c r="O12" s="139">
        <v>108</v>
      </c>
      <c r="P12" s="139">
        <v>474</v>
      </c>
      <c r="Q12" s="139">
        <v>0</v>
      </c>
      <c r="R12" s="139">
        <v>68</v>
      </c>
      <c r="S12" s="139">
        <v>111</v>
      </c>
      <c r="T12" s="139">
        <v>0</v>
      </c>
      <c r="U12" s="139">
        <v>86</v>
      </c>
      <c r="V12" s="139">
        <v>0</v>
      </c>
      <c r="W12" s="139">
        <v>0</v>
      </c>
      <c r="X12" s="168"/>
      <c r="Y12" s="168"/>
      <c r="Z12" s="164"/>
      <c r="AA12" s="164"/>
      <c r="AB12" s="164"/>
      <c r="AC12" s="164"/>
      <c r="AD12" s="164"/>
      <c r="AE12" s="164"/>
      <c r="AF12" s="179">
        <f t="shared" si="0"/>
        <v>33022</v>
      </c>
    </row>
    <row r="13" spans="1:32">
      <c r="A13" s="143" t="s">
        <v>56</v>
      </c>
      <c r="B13" s="140" t="s">
        <v>57</v>
      </c>
      <c r="C13" s="145" t="s">
        <v>58</v>
      </c>
      <c r="D13" s="142">
        <v>28930</v>
      </c>
      <c r="E13" s="141">
        <v>4744</v>
      </c>
      <c r="F13" s="142">
        <v>33674</v>
      </c>
      <c r="G13" s="139">
        <v>166</v>
      </c>
      <c r="H13" s="139">
        <v>361</v>
      </c>
      <c r="I13" s="139">
        <v>145</v>
      </c>
      <c r="J13" s="139">
        <v>100</v>
      </c>
      <c r="K13" s="139">
        <v>144</v>
      </c>
      <c r="L13" s="139">
        <v>916</v>
      </c>
      <c r="M13" s="159">
        <v>28658</v>
      </c>
      <c r="N13" s="139">
        <f t="shared" si="1"/>
        <v>773</v>
      </c>
      <c r="O13" s="139">
        <v>151</v>
      </c>
      <c r="P13" s="139">
        <v>255</v>
      </c>
      <c r="Q13" s="139">
        <v>122</v>
      </c>
      <c r="R13" s="139">
        <v>100</v>
      </c>
      <c r="S13" s="139">
        <v>66</v>
      </c>
      <c r="T13" s="139">
        <v>0</v>
      </c>
      <c r="U13" s="139">
        <v>69</v>
      </c>
      <c r="V13" s="139">
        <v>23</v>
      </c>
      <c r="W13" s="139">
        <v>10</v>
      </c>
      <c r="X13" s="168">
        <v>1416</v>
      </c>
      <c r="Y13" s="168"/>
      <c r="Z13" s="164"/>
      <c r="AA13" s="164"/>
      <c r="AB13" s="164"/>
      <c r="AC13" s="164"/>
      <c r="AD13" s="164"/>
      <c r="AE13" s="164"/>
      <c r="AF13" s="179">
        <f t="shared" si="0"/>
        <v>30074</v>
      </c>
    </row>
    <row r="14" spans="1:32">
      <c r="A14" s="143" t="s">
        <v>59</v>
      </c>
      <c r="B14" s="140" t="s">
        <v>60</v>
      </c>
      <c r="C14" s="140" t="s">
        <v>43</v>
      </c>
      <c r="D14" s="142">
        <v>34115</v>
      </c>
      <c r="E14" s="141">
        <v>3480</v>
      </c>
      <c r="F14" s="142">
        <v>37595</v>
      </c>
      <c r="G14" s="139">
        <v>500</v>
      </c>
      <c r="H14" s="139">
        <v>480</v>
      </c>
      <c r="I14" s="139">
        <v>0</v>
      </c>
      <c r="J14" s="139">
        <v>167</v>
      </c>
      <c r="K14" s="139">
        <v>132</v>
      </c>
      <c r="L14" s="139">
        <v>1279</v>
      </c>
      <c r="M14" s="159">
        <v>28081</v>
      </c>
      <c r="N14" s="139">
        <f t="shared" si="1"/>
        <v>818</v>
      </c>
      <c r="O14" s="139">
        <v>241</v>
      </c>
      <c r="P14" s="139">
        <v>455</v>
      </c>
      <c r="Q14" s="139">
        <v>0</v>
      </c>
      <c r="R14" s="139">
        <v>108</v>
      </c>
      <c r="S14" s="139">
        <v>0</v>
      </c>
      <c r="T14" s="139">
        <v>0</v>
      </c>
      <c r="U14" s="139">
        <v>14</v>
      </c>
      <c r="V14" s="139">
        <v>0</v>
      </c>
      <c r="W14" s="139">
        <v>0</v>
      </c>
      <c r="X14" s="168"/>
      <c r="Y14" s="168"/>
      <c r="Z14" s="164"/>
      <c r="AA14" s="164"/>
      <c r="AB14" s="164"/>
      <c r="AC14" s="164"/>
      <c r="AD14" s="164"/>
      <c r="AE14" s="164"/>
      <c r="AF14" s="179">
        <f t="shared" si="0"/>
        <v>28081</v>
      </c>
    </row>
    <row r="15" spans="1:32">
      <c r="A15" s="143" t="s">
        <v>61</v>
      </c>
      <c r="B15" s="140" t="s">
        <v>60</v>
      </c>
      <c r="C15" s="140" t="s">
        <v>43</v>
      </c>
      <c r="D15" s="142">
        <v>15885</v>
      </c>
      <c r="E15" s="141">
        <v>1680</v>
      </c>
      <c r="F15" s="142">
        <v>17565</v>
      </c>
      <c r="G15" s="139">
        <v>216</v>
      </c>
      <c r="H15" s="139">
        <v>221</v>
      </c>
      <c r="I15" s="139">
        <v>84</v>
      </c>
      <c r="J15" s="139">
        <v>0</v>
      </c>
      <c r="K15" s="139">
        <v>60</v>
      </c>
      <c r="L15" s="139">
        <v>581</v>
      </c>
      <c r="M15" s="159">
        <v>17565</v>
      </c>
      <c r="N15" s="139">
        <f t="shared" si="1"/>
        <v>566</v>
      </c>
      <c r="O15" s="139">
        <v>213</v>
      </c>
      <c r="P15" s="139">
        <v>212</v>
      </c>
      <c r="Q15" s="139">
        <v>83</v>
      </c>
      <c r="R15" s="139">
        <v>0</v>
      </c>
      <c r="S15" s="139">
        <v>58</v>
      </c>
      <c r="T15" s="139">
        <v>0</v>
      </c>
      <c r="U15" s="139">
        <v>0</v>
      </c>
      <c r="V15" s="139">
        <v>0</v>
      </c>
      <c r="W15" s="139">
        <v>0</v>
      </c>
      <c r="X15" s="168"/>
      <c r="Y15" s="168"/>
      <c r="Z15" s="164"/>
      <c r="AA15" s="164"/>
      <c r="AB15" s="164"/>
      <c r="AC15" s="164"/>
      <c r="AD15" s="164"/>
      <c r="AE15" s="164"/>
      <c r="AF15" s="179">
        <f t="shared" si="0"/>
        <v>17565</v>
      </c>
    </row>
    <row r="16" spans="1:32">
      <c r="A16" s="143" t="s">
        <v>62</v>
      </c>
      <c r="B16" s="140" t="s">
        <v>63</v>
      </c>
      <c r="C16" s="145" t="s">
        <v>58</v>
      </c>
      <c r="D16" s="142">
        <v>45135</v>
      </c>
      <c r="E16" s="141">
        <v>24792</v>
      </c>
      <c r="F16" s="142">
        <v>69927</v>
      </c>
      <c r="G16" s="139">
        <v>0</v>
      </c>
      <c r="H16" s="139">
        <v>1003</v>
      </c>
      <c r="I16" s="139">
        <v>0</v>
      </c>
      <c r="J16" s="139">
        <v>0</v>
      </c>
      <c r="K16" s="139">
        <v>914</v>
      </c>
      <c r="L16" s="139">
        <v>1917</v>
      </c>
      <c r="M16" s="159">
        <v>90316</v>
      </c>
      <c r="N16" s="139">
        <f t="shared" si="1"/>
        <v>2572</v>
      </c>
      <c r="O16" s="139">
        <v>0</v>
      </c>
      <c r="P16" s="139">
        <v>1260</v>
      </c>
      <c r="Q16" s="139">
        <v>0</v>
      </c>
      <c r="R16" s="139">
        <v>0</v>
      </c>
      <c r="S16" s="139">
        <v>1180</v>
      </c>
      <c r="T16" s="139">
        <v>0</v>
      </c>
      <c r="U16" s="139">
        <v>132</v>
      </c>
      <c r="V16" s="139">
        <v>0</v>
      </c>
      <c r="W16" s="139">
        <v>0</v>
      </c>
      <c r="X16" s="168"/>
      <c r="Y16" s="168"/>
      <c r="Z16" s="164"/>
      <c r="AA16" s="164"/>
      <c r="AB16" s="164"/>
      <c r="AC16" s="164"/>
      <c r="AD16" s="164"/>
      <c r="AE16" s="164"/>
      <c r="AF16" s="179">
        <f t="shared" si="0"/>
        <v>90316</v>
      </c>
    </row>
    <row r="17" spans="1:32">
      <c r="A17" s="146" t="s">
        <v>64</v>
      </c>
      <c r="B17" s="140" t="s">
        <v>65</v>
      </c>
      <c r="C17" s="140" t="s">
        <v>43</v>
      </c>
      <c r="D17" s="142">
        <v>48060</v>
      </c>
      <c r="E17" s="141">
        <v>3756</v>
      </c>
      <c r="F17" s="142">
        <v>51816</v>
      </c>
      <c r="G17" s="139">
        <v>144</v>
      </c>
      <c r="H17" s="139">
        <v>880</v>
      </c>
      <c r="I17" s="139">
        <v>0</v>
      </c>
      <c r="J17" s="139">
        <v>156</v>
      </c>
      <c r="K17" s="139">
        <v>129</v>
      </c>
      <c r="L17" s="139">
        <v>1309</v>
      </c>
      <c r="M17" s="159">
        <v>36100</v>
      </c>
      <c r="N17" s="139">
        <f t="shared" si="1"/>
        <v>880</v>
      </c>
      <c r="O17" s="139">
        <v>100</v>
      </c>
      <c r="P17" s="139">
        <v>702</v>
      </c>
      <c r="Q17" s="139">
        <v>0</v>
      </c>
      <c r="R17" s="139">
        <v>78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68"/>
      <c r="Y17" s="168"/>
      <c r="Z17" s="164"/>
      <c r="AA17" s="164"/>
      <c r="AB17" s="164"/>
      <c r="AC17" s="164"/>
      <c r="AD17" s="164"/>
      <c r="AE17" s="164"/>
      <c r="AF17" s="179">
        <f t="shared" si="0"/>
        <v>36100</v>
      </c>
    </row>
    <row r="18" spans="1:32">
      <c r="A18" s="143" t="s">
        <v>66</v>
      </c>
      <c r="B18" s="140" t="s">
        <v>60</v>
      </c>
      <c r="C18" s="140" t="s">
        <v>43</v>
      </c>
      <c r="D18" s="142">
        <v>13330</v>
      </c>
      <c r="E18" s="141">
        <v>1484</v>
      </c>
      <c r="F18" s="142">
        <v>14814</v>
      </c>
      <c r="G18" s="139">
        <v>253</v>
      </c>
      <c r="H18" s="139">
        <v>200</v>
      </c>
      <c r="I18" s="139">
        <v>0</v>
      </c>
      <c r="J18" s="139">
        <v>40</v>
      </c>
      <c r="K18" s="139">
        <v>53</v>
      </c>
      <c r="L18" s="139">
        <v>546</v>
      </c>
      <c r="M18" s="159">
        <v>15354</v>
      </c>
      <c r="N18" s="139">
        <f t="shared" si="1"/>
        <v>544</v>
      </c>
      <c r="O18" s="139">
        <v>252</v>
      </c>
      <c r="P18" s="139">
        <v>199</v>
      </c>
      <c r="Q18" s="139">
        <v>0</v>
      </c>
      <c r="R18" s="139">
        <v>40</v>
      </c>
      <c r="S18" s="139">
        <v>53</v>
      </c>
      <c r="T18" s="139">
        <v>0</v>
      </c>
      <c r="U18" s="139">
        <v>0</v>
      </c>
      <c r="V18" s="139">
        <v>0</v>
      </c>
      <c r="W18" s="139">
        <v>0</v>
      </c>
      <c r="X18" s="168"/>
      <c r="Y18" s="168"/>
      <c r="Z18" s="164"/>
      <c r="AA18" s="164"/>
      <c r="AB18" s="164"/>
      <c r="AC18" s="164"/>
      <c r="AD18" s="164"/>
      <c r="AE18" s="164"/>
      <c r="AF18" s="179">
        <f t="shared" si="0"/>
        <v>15354</v>
      </c>
    </row>
    <row r="19" spans="1:32">
      <c r="A19" t="s">
        <v>67</v>
      </c>
      <c r="B19" s="140" t="s">
        <v>63</v>
      </c>
      <c r="C19" s="140" t="s">
        <v>58</v>
      </c>
      <c r="D19" s="142">
        <v>27135</v>
      </c>
      <c r="E19" s="141">
        <v>0</v>
      </c>
      <c r="F19" s="142">
        <v>27135</v>
      </c>
      <c r="G19" s="139">
        <v>0</v>
      </c>
      <c r="H19" s="139">
        <v>603</v>
      </c>
      <c r="I19" s="139">
        <v>0</v>
      </c>
      <c r="J19" s="139">
        <v>0</v>
      </c>
      <c r="K19" s="139">
        <v>0</v>
      </c>
      <c r="L19" s="139">
        <v>603</v>
      </c>
      <c r="M19" s="159">
        <v>27135</v>
      </c>
      <c r="N19" s="139">
        <f t="shared" si="1"/>
        <v>604</v>
      </c>
      <c r="O19" s="139">
        <v>0</v>
      </c>
      <c r="P19" s="139">
        <v>604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68"/>
      <c r="Y19" s="168"/>
      <c r="Z19" s="164"/>
      <c r="AA19" s="164"/>
      <c r="AB19" s="164"/>
      <c r="AC19" s="164"/>
      <c r="AD19" s="164"/>
      <c r="AE19" s="164"/>
      <c r="AF19" s="179">
        <f t="shared" si="0"/>
        <v>27135</v>
      </c>
    </row>
    <row r="20" spans="1:32">
      <c r="A20" t="s">
        <v>68</v>
      </c>
      <c r="B20" s="140" t="s">
        <v>40</v>
      </c>
      <c r="C20" s="140" t="s">
        <v>38</v>
      </c>
      <c r="D20" s="142">
        <v>43110</v>
      </c>
      <c r="E20" s="141">
        <v>22564</v>
      </c>
      <c r="F20" s="142">
        <v>65674</v>
      </c>
      <c r="G20" s="139">
        <v>828</v>
      </c>
      <c r="H20" s="139">
        <v>740</v>
      </c>
      <c r="I20" s="139">
        <v>34</v>
      </c>
      <c r="J20" s="139">
        <v>0</v>
      </c>
      <c r="K20" s="139">
        <v>713</v>
      </c>
      <c r="L20" s="139">
        <v>2315</v>
      </c>
      <c r="M20" s="159">
        <v>55944</v>
      </c>
      <c r="N20" s="139">
        <f t="shared" si="1"/>
        <v>2158</v>
      </c>
      <c r="O20" s="139">
        <v>703</v>
      </c>
      <c r="P20" s="139">
        <v>540</v>
      </c>
      <c r="Q20" s="139">
        <v>31</v>
      </c>
      <c r="R20" s="139">
        <v>0</v>
      </c>
      <c r="S20" s="139">
        <v>777</v>
      </c>
      <c r="T20" s="139">
        <v>0</v>
      </c>
      <c r="U20" s="139">
        <v>107</v>
      </c>
      <c r="V20" s="139">
        <v>0</v>
      </c>
      <c r="W20" s="139">
        <v>0</v>
      </c>
      <c r="X20" s="168"/>
      <c r="Y20" s="168">
        <v>8106</v>
      </c>
      <c r="Z20" s="164">
        <v>190</v>
      </c>
      <c r="AA20" s="164"/>
      <c r="AB20" s="164"/>
      <c r="AC20" s="164">
        <v>32</v>
      </c>
      <c r="AD20" s="164">
        <v>133</v>
      </c>
      <c r="AE20" s="164">
        <v>93</v>
      </c>
      <c r="AF20" s="179">
        <f t="shared" si="0"/>
        <v>64050</v>
      </c>
    </row>
    <row r="21" spans="1:32">
      <c r="A21" s="143" t="s">
        <v>69</v>
      </c>
      <c r="B21" s="140" t="s">
        <v>52</v>
      </c>
      <c r="C21" s="140" t="s">
        <v>53</v>
      </c>
      <c r="D21" s="142">
        <v>14355</v>
      </c>
      <c r="E21" s="141">
        <v>0</v>
      </c>
      <c r="F21" s="142">
        <v>14355</v>
      </c>
      <c r="G21" s="139">
        <v>270</v>
      </c>
      <c r="H21" s="139">
        <v>0</v>
      </c>
      <c r="I21" s="139">
        <v>259</v>
      </c>
      <c r="J21" s="139">
        <v>0</v>
      </c>
      <c r="K21" s="139">
        <v>0</v>
      </c>
      <c r="L21" s="139">
        <v>529</v>
      </c>
      <c r="M21" s="159">
        <v>14220</v>
      </c>
      <c r="N21" s="139">
        <f t="shared" si="1"/>
        <v>486</v>
      </c>
      <c r="O21" s="139">
        <v>249</v>
      </c>
      <c r="P21" s="139">
        <v>0</v>
      </c>
      <c r="Q21" s="139">
        <v>237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68"/>
      <c r="Y21" s="168"/>
      <c r="Z21" s="164"/>
      <c r="AA21" s="164"/>
      <c r="AB21" s="164"/>
      <c r="AC21" s="164"/>
      <c r="AD21" s="164"/>
      <c r="AE21" s="164"/>
      <c r="AF21" s="179">
        <f t="shared" si="0"/>
        <v>14220</v>
      </c>
    </row>
    <row r="22" spans="1:32">
      <c r="A22" t="s">
        <v>70</v>
      </c>
      <c r="B22" s="140" t="s">
        <v>71</v>
      </c>
      <c r="C22" s="140" t="s">
        <v>34</v>
      </c>
      <c r="D22" s="142">
        <v>22410</v>
      </c>
      <c r="E22" s="141">
        <v>10216</v>
      </c>
      <c r="F22" s="142">
        <v>32626</v>
      </c>
      <c r="G22" s="139">
        <v>0</v>
      </c>
      <c r="H22" s="139">
        <v>436</v>
      </c>
      <c r="I22" s="139">
        <v>0</v>
      </c>
      <c r="J22" s="139">
        <v>62</v>
      </c>
      <c r="K22" s="139">
        <v>122</v>
      </c>
      <c r="L22" s="139">
        <v>620</v>
      </c>
      <c r="M22" s="159">
        <v>17951</v>
      </c>
      <c r="N22" s="139">
        <f t="shared" si="1"/>
        <v>417</v>
      </c>
      <c r="O22" s="139">
        <v>0</v>
      </c>
      <c r="P22" s="139">
        <v>248</v>
      </c>
      <c r="Q22" s="139">
        <v>0</v>
      </c>
      <c r="R22" s="139">
        <v>43</v>
      </c>
      <c r="S22" s="139">
        <v>117</v>
      </c>
      <c r="T22" s="139">
        <v>0</v>
      </c>
      <c r="U22" s="139">
        <v>0</v>
      </c>
      <c r="V22" s="139">
        <v>25</v>
      </c>
      <c r="W22" s="139">
        <v>9</v>
      </c>
      <c r="X22" s="168"/>
      <c r="Y22" s="168"/>
      <c r="Z22" s="164"/>
      <c r="AA22" s="164"/>
      <c r="AB22" s="164"/>
      <c r="AC22" s="164"/>
      <c r="AD22" s="164"/>
      <c r="AE22" s="164"/>
      <c r="AF22" s="179">
        <f t="shared" si="0"/>
        <v>17951</v>
      </c>
    </row>
    <row r="23" spans="1:32">
      <c r="A23" s="143" t="s">
        <v>72</v>
      </c>
      <c r="B23" s="140" t="s">
        <v>63</v>
      </c>
      <c r="C23" s="145" t="s">
        <v>58</v>
      </c>
      <c r="D23" s="142">
        <v>38520</v>
      </c>
      <c r="E23" s="141">
        <v>0</v>
      </c>
      <c r="F23" s="142">
        <v>38520</v>
      </c>
      <c r="G23" s="139">
        <v>0</v>
      </c>
      <c r="H23" s="139">
        <v>774</v>
      </c>
      <c r="I23" s="139">
        <v>0</v>
      </c>
      <c r="J23" s="139">
        <v>82</v>
      </c>
      <c r="K23" s="139">
        <v>0</v>
      </c>
      <c r="L23" s="139">
        <v>856</v>
      </c>
      <c r="M23" s="159">
        <v>36990</v>
      </c>
      <c r="N23" s="139">
        <f t="shared" si="1"/>
        <v>817</v>
      </c>
      <c r="O23" s="139">
        <v>0</v>
      </c>
      <c r="P23" s="139">
        <v>735</v>
      </c>
      <c r="Q23" s="139">
        <v>0</v>
      </c>
      <c r="R23" s="139">
        <v>82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68"/>
      <c r="Y23" s="168"/>
      <c r="Z23" s="164"/>
      <c r="AA23" s="164"/>
      <c r="AB23" s="164"/>
      <c r="AC23" s="164"/>
      <c r="AD23" s="164"/>
      <c r="AE23" s="164"/>
      <c r="AF23" s="179">
        <f t="shared" si="0"/>
        <v>36990</v>
      </c>
    </row>
    <row r="24" spans="1:32">
      <c r="A24" s="143" t="s">
        <v>73</v>
      </c>
      <c r="B24" s="140" t="s">
        <v>74</v>
      </c>
      <c r="C24" s="140" t="s">
        <v>75</v>
      </c>
      <c r="D24" s="142">
        <v>82440</v>
      </c>
      <c r="E24" s="141">
        <v>12188</v>
      </c>
      <c r="F24" s="142">
        <v>94628</v>
      </c>
      <c r="G24" s="139">
        <v>0</v>
      </c>
      <c r="H24" s="139">
        <v>1672</v>
      </c>
      <c r="I24" s="139">
        <v>0</v>
      </c>
      <c r="J24" s="139">
        <v>160</v>
      </c>
      <c r="K24" s="139">
        <v>331</v>
      </c>
      <c r="L24" s="139">
        <v>2163</v>
      </c>
      <c r="M24" s="159">
        <v>94228</v>
      </c>
      <c r="N24" s="139">
        <f t="shared" si="1"/>
        <v>2146</v>
      </c>
      <c r="O24" s="139">
        <v>0</v>
      </c>
      <c r="P24" s="139">
        <v>1628</v>
      </c>
      <c r="Q24" s="139">
        <v>0</v>
      </c>
      <c r="R24" s="139">
        <v>155</v>
      </c>
      <c r="S24" s="139">
        <v>161</v>
      </c>
      <c r="T24" s="139">
        <v>0</v>
      </c>
      <c r="U24" s="139">
        <v>170</v>
      </c>
      <c r="V24" s="139">
        <v>101</v>
      </c>
      <c r="W24" s="139">
        <v>32</v>
      </c>
      <c r="X24" s="168">
        <v>2448</v>
      </c>
      <c r="Y24" s="168"/>
      <c r="Z24" s="164"/>
      <c r="AA24" s="164"/>
      <c r="AB24" s="164"/>
      <c r="AC24" s="164"/>
      <c r="AD24" s="164"/>
      <c r="AE24" s="164"/>
      <c r="AF24" s="179">
        <f t="shared" si="0"/>
        <v>96676</v>
      </c>
    </row>
    <row r="25" spans="1:32">
      <c r="A25" s="143" t="s">
        <v>76</v>
      </c>
      <c r="B25" s="140" t="s">
        <v>77</v>
      </c>
      <c r="C25" s="140" t="s">
        <v>75</v>
      </c>
      <c r="D25" s="142">
        <v>0</v>
      </c>
      <c r="E25" s="141">
        <v>0</v>
      </c>
      <c r="F25" s="142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59">
        <v>0</v>
      </c>
      <c r="N25" s="139">
        <f t="shared" si="1"/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68"/>
      <c r="Y25" s="168"/>
      <c r="Z25" s="164"/>
      <c r="AA25" s="164"/>
      <c r="AB25" s="164"/>
      <c r="AC25" s="164"/>
      <c r="AD25" s="164"/>
      <c r="AE25" s="164"/>
      <c r="AF25" s="179">
        <f t="shared" si="0"/>
        <v>0</v>
      </c>
    </row>
    <row r="26" spans="1:32">
      <c r="A26" s="143" t="s">
        <v>78</v>
      </c>
      <c r="B26" s="140" t="s">
        <v>79</v>
      </c>
      <c r="C26" s="140" t="s">
        <v>53</v>
      </c>
      <c r="D26" s="142">
        <v>22065</v>
      </c>
      <c r="E26" s="141">
        <v>4620</v>
      </c>
      <c r="F26" s="142">
        <v>26685</v>
      </c>
      <c r="G26" s="139">
        <v>60</v>
      </c>
      <c r="H26" s="139">
        <v>477</v>
      </c>
      <c r="I26" s="139">
        <v>0</v>
      </c>
      <c r="J26" s="139">
        <v>0</v>
      </c>
      <c r="K26" s="139">
        <v>165</v>
      </c>
      <c r="L26" s="139">
        <v>702</v>
      </c>
      <c r="M26" s="159">
        <v>3210</v>
      </c>
      <c r="N26" s="139">
        <f t="shared" si="1"/>
        <v>158</v>
      </c>
      <c r="O26" s="139">
        <v>100</v>
      </c>
      <c r="P26" s="139">
        <v>58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68"/>
      <c r="Y26" s="168"/>
      <c r="Z26" s="164"/>
      <c r="AA26" s="164"/>
      <c r="AB26" s="164"/>
      <c r="AC26" s="164"/>
      <c r="AD26" s="164"/>
      <c r="AE26" s="164"/>
      <c r="AF26" s="179">
        <f t="shared" si="0"/>
        <v>3210</v>
      </c>
    </row>
    <row r="27" spans="1:32">
      <c r="A27" s="143" t="s">
        <v>80</v>
      </c>
      <c r="B27" s="140" t="s">
        <v>60</v>
      </c>
      <c r="C27" s="140" t="s">
        <v>43</v>
      </c>
      <c r="D27" s="142">
        <v>2655</v>
      </c>
      <c r="E27" s="141">
        <v>0</v>
      </c>
      <c r="F27" s="142">
        <v>2655</v>
      </c>
      <c r="G27" s="139">
        <v>0</v>
      </c>
      <c r="H27" s="139">
        <v>0</v>
      </c>
      <c r="I27" s="139">
        <v>59</v>
      </c>
      <c r="J27" s="139">
        <v>0</v>
      </c>
      <c r="K27" s="139">
        <v>0</v>
      </c>
      <c r="L27" s="139">
        <v>59</v>
      </c>
      <c r="M27" s="159">
        <v>2655</v>
      </c>
      <c r="N27" s="139">
        <f t="shared" si="1"/>
        <v>59</v>
      </c>
      <c r="O27" s="139">
        <v>0</v>
      </c>
      <c r="P27" s="139">
        <v>0</v>
      </c>
      <c r="Q27" s="139">
        <v>59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68"/>
      <c r="Y27" s="168"/>
      <c r="Z27" s="164"/>
      <c r="AA27" s="164"/>
      <c r="AB27" s="164"/>
      <c r="AC27" s="164"/>
      <c r="AD27" s="164"/>
      <c r="AE27" s="164"/>
      <c r="AF27" s="179">
        <f t="shared" si="0"/>
        <v>2655</v>
      </c>
    </row>
    <row r="28" spans="1:32">
      <c r="A28" t="s">
        <v>81</v>
      </c>
      <c r="B28" s="140" t="s">
        <v>40</v>
      </c>
      <c r="C28" s="140" t="s">
        <v>38</v>
      </c>
      <c r="D28" s="142">
        <v>57560</v>
      </c>
      <c r="E28" s="141">
        <v>16580</v>
      </c>
      <c r="F28" s="142">
        <v>74140</v>
      </c>
      <c r="G28" s="139">
        <v>1031</v>
      </c>
      <c r="H28" s="139">
        <v>0</v>
      </c>
      <c r="I28" s="139">
        <v>735</v>
      </c>
      <c r="J28" s="139">
        <v>315</v>
      </c>
      <c r="K28" s="139">
        <v>532</v>
      </c>
      <c r="L28" s="139">
        <v>2613</v>
      </c>
      <c r="M28" s="159">
        <v>72195</v>
      </c>
      <c r="N28" s="139">
        <f t="shared" si="1"/>
        <v>2313</v>
      </c>
      <c r="O28" s="139">
        <v>875</v>
      </c>
      <c r="P28" s="139">
        <v>0</v>
      </c>
      <c r="Q28" s="139">
        <v>626</v>
      </c>
      <c r="R28" s="139">
        <v>287</v>
      </c>
      <c r="S28" s="139">
        <v>478</v>
      </c>
      <c r="T28" s="139">
        <v>0</v>
      </c>
      <c r="U28" s="139">
        <v>47</v>
      </c>
      <c r="V28" s="139">
        <v>0</v>
      </c>
      <c r="W28" s="139">
        <v>0</v>
      </c>
      <c r="X28" s="168"/>
      <c r="Y28" s="168"/>
      <c r="Z28" s="164"/>
      <c r="AA28" s="164"/>
      <c r="AB28" s="164"/>
      <c r="AC28" s="164"/>
      <c r="AD28" s="164"/>
      <c r="AE28" s="164"/>
      <c r="AF28" s="179">
        <f t="shared" si="0"/>
        <v>72195</v>
      </c>
    </row>
    <row r="29" spans="1:32">
      <c r="A29" s="143" t="s">
        <v>82</v>
      </c>
      <c r="B29" s="140" t="s">
        <v>63</v>
      </c>
      <c r="C29" s="140" t="s">
        <v>58</v>
      </c>
      <c r="D29" s="142">
        <v>34740</v>
      </c>
      <c r="E29" s="141">
        <v>2380</v>
      </c>
      <c r="F29" s="142">
        <v>37120</v>
      </c>
      <c r="G29" s="139">
        <v>0</v>
      </c>
      <c r="H29" s="139">
        <v>772</v>
      </c>
      <c r="I29" s="139">
        <v>0</v>
      </c>
      <c r="J29" s="139">
        <v>0</v>
      </c>
      <c r="K29" s="139">
        <v>85</v>
      </c>
      <c r="L29" s="139">
        <v>857</v>
      </c>
      <c r="M29" s="159">
        <v>37120</v>
      </c>
      <c r="N29" s="139">
        <f t="shared" si="1"/>
        <v>836</v>
      </c>
      <c r="O29" s="139">
        <v>0</v>
      </c>
      <c r="P29" s="139">
        <v>751</v>
      </c>
      <c r="Q29" s="139">
        <v>0</v>
      </c>
      <c r="R29" s="139">
        <v>0</v>
      </c>
      <c r="S29" s="139">
        <v>85</v>
      </c>
      <c r="T29" s="139">
        <v>0</v>
      </c>
      <c r="U29" s="139">
        <v>0</v>
      </c>
      <c r="V29" s="139">
        <v>0</v>
      </c>
      <c r="W29" s="139">
        <v>0</v>
      </c>
      <c r="X29" s="168"/>
      <c r="Y29" s="168"/>
      <c r="Z29" s="164"/>
      <c r="AA29" s="164"/>
      <c r="AB29" s="164"/>
      <c r="AC29" s="164"/>
      <c r="AD29" s="164"/>
      <c r="AE29" s="164"/>
      <c r="AF29" s="179">
        <f t="shared" si="0"/>
        <v>37120</v>
      </c>
    </row>
    <row r="30" spans="1:32">
      <c r="A30" s="143" t="s">
        <v>83</v>
      </c>
      <c r="B30" s="140" t="s">
        <v>49</v>
      </c>
      <c r="C30" s="140" t="s">
        <v>50</v>
      </c>
      <c r="D30" s="142">
        <v>33705</v>
      </c>
      <c r="E30" s="141">
        <v>26400</v>
      </c>
      <c r="F30" s="142">
        <v>60105</v>
      </c>
      <c r="G30" s="139">
        <v>0</v>
      </c>
      <c r="H30" s="139">
        <v>749</v>
      </c>
      <c r="I30" s="139">
        <v>0</v>
      </c>
      <c r="J30" s="139">
        <v>0</v>
      </c>
      <c r="K30" s="139">
        <v>550</v>
      </c>
      <c r="L30" s="139">
        <v>1299</v>
      </c>
      <c r="M30" s="159">
        <v>43220</v>
      </c>
      <c r="N30" s="139">
        <f t="shared" si="1"/>
        <v>1130</v>
      </c>
      <c r="O30" s="139">
        <v>2</v>
      </c>
      <c r="P30" s="139">
        <v>582</v>
      </c>
      <c r="Q30" s="139">
        <v>0</v>
      </c>
      <c r="R30" s="139">
        <v>0</v>
      </c>
      <c r="S30" s="139">
        <v>536</v>
      </c>
      <c r="T30" s="139">
        <v>0</v>
      </c>
      <c r="U30" s="139">
        <v>0</v>
      </c>
      <c r="V30" s="139">
        <v>60</v>
      </c>
      <c r="W30" s="139">
        <v>10</v>
      </c>
      <c r="X30" s="168"/>
      <c r="Y30" s="168"/>
      <c r="Z30" s="164"/>
      <c r="AA30" s="164"/>
      <c r="AB30" s="164"/>
      <c r="AC30" s="164"/>
      <c r="AD30" s="164"/>
      <c r="AE30" s="164"/>
      <c r="AF30" s="179">
        <f t="shared" si="0"/>
        <v>43220</v>
      </c>
    </row>
    <row r="31" spans="1:32">
      <c r="A31" s="143" t="s">
        <v>84</v>
      </c>
      <c r="B31" s="140" t="s">
        <v>85</v>
      </c>
      <c r="C31" s="140" t="s">
        <v>43</v>
      </c>
      <c r="D31" s="142">
        <v>19665</v>
      </c>
      <c r="E31" s="141">
        <v>0</v>
      </c>
      <c r="F31" s="142">
        <v>19665</v>
      </c>
      <c r="G31" s="139">
        <v>0</v>
      </c>
      <c r="H31" s="139">
        <v>437</v>
      </c>
      <c r="I31" s="139">
        <v>0</v>
      </c>
      <c r="J31" s="139">
        <v>0</v>
      </c>
      <c r="K31" s="139">
        <v>0</v>
      </c>
      <c r="L31" s="139">
        <v>437</v>
      </c>
      <c r="M31" s="159">
        <v>17190</v>
      </c>
      <c r="N31" s="139">
        <f t="shared" si="1"/>
        <v>355</v>
      </c>
      <c r="O31" s="139">
        <v>0</v>
      </c>
      <c r="P31" s="139">
        <v>355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68"/>
      <c r="Y31" s="168"/>
      <c r="Z31" s="164"/>
      <c r="AA31" s="164"/>
      <c r="AB31" s="164"/>
      <c r="AC31" s="164"/>
      <c r="AD31" s="164"/>
      <c r="AE31" s="164"/>
      <c r="AF31" s="179">
        <f t="shared" si="0"/>
        <v>17190</v>
      </c>
    </row>
    <row r="32" spans="1:32">
      <c r="A32" s="143" t="s">
        <v>86</v>
      </c>
      <c r="B32" s="140" t="s">
        <v>74</v>
      </c>
      <c r="C32" s="140" t="s">
        <v>75</v>
      </c>
      <c r="D32" s="142">
        <v>78100</v>
      </c>
      <c r="E32" s="141">
        <v>30824</v>
      </c>
      <c r="F32" s="142">
        <v>108924</v>
      </c>
      <c r="G32" s="139">
        <v>295</v>
      </c>
      <c r="H32" s="139">
        <v>1515</v>
      </c>
      <c r="I32" s="139">
        <v>0</v>
      </c>
      <c r="J32" s="139">
        <v>155</v>
      </c>
      <c r="K32" s="139">
        <v>1083</v>
      </c>
      <c r="L32" s="139">
        <v>3048</v>
      </c>
      <c r="M32" s="159">
        <v>107324</v>
      </c>
      <c r="N32" s="139">
        <f t="shared" si="1"/>
        <v>3175</v>
      </c>
      <c r="O32" s="139">
        <v>293</v>
      </c>
      <c r="P32" s="139">
        <v>1491</v>
      </c>
      <c r="Q32" s="139">
        <v>0</v>
      </c>
      <c r="R32" s="139">
        <v>153</v>
      </c>
      <c r="S32" s="139">
        <v>936</v>
      </c>
      <c r="T32" s="139">
        <v>0</v>
      </c>
      <c r="U32" s="139">
        <v>301</v>
      </c>
      <c r="V32" s="139">
        <v>3</v>
      </c>
      <c r="W32" s="139">
        <v>1</v>
      </c>
      <c r="X32" s="168">
        <v>2482</v>
      </c>
      <c r="Y32" s="168"/>
      <c r="Z32" s="164"/>
      <c r="AA32" s="164"/>
      <c r="AB32" s="164"/>
      <c r="AC32" s="164"/>
      <c r="AD32" s="164"/>
      <c r="AE32" s="164"/>
      <c r="AF32" s="179">
        <f t="shared" si="0"/>
        <v>109806</v>
      </c>
    </row>
    <row r="33" spans="1:32">
      <c r="A33" t="s">
        <v>87</v>
      </c>
      <c r="B33" s="140" t="s">
        <v>63</v>
      </c>
      <c r="C33" s="140" t="s">
        <v>58</v>
      </c>
      <c r="D33" s="142">
        <v>27990</v>
      </c>
      <c r="E33" s="141">
        <v>19392</v>
      </c>
      <c r="F33" s="142">
        <v>47382</v>
      </c>
      <c r="G33" s="139">
        <v>0</v>
      </c>
      <c r="H33" s="139">
        <v>622</v>
      </c>
      <c r="I33" s="139">
        <v>0</v>
      </c>
      <c r="J33" s="139">
        <v>0</v>
      </c>
      <c r="K33" s="139">
        <v>714</v>
      </c>
      <c r="L33" s="139">
        <v>1336</v>
      </c>
      <c r="M33" s="159">
        <v>47382</v>
      </c>
      <c r="N33" s="139">
        <f t="shared" si="1"/>
        <v>1486</v>
      </c>
      <c r="O33" s="139">
        <v>0</v>
      </c>
      <c r="P33" s="139">
        <v>622</v>
      </c>
      <c r="Q33" s="139">
        <v>0</v>
      </c>
      <c r="R33" s="139">
        <v>0</v>
      </c>
      <c r="S33" s="139">
        <v>564</v>
      </c>
      <c r="T33" s="139">
        <v>0</v>
      </c>
      <c r="U33" s="139">
        <v>300</v>
      </c>
      <c r="V33" s="139">
        <v>0</v>
      </c>
      <c r="W33" s="139">
        <v>0</v>
      </c>
      <c r="X33" s="168"/>
      <c r="Y33" s="168"/>
      <c r="Z33" s="164"/>
      <c r="AA33" s="164"/>
      <c r="AB33" s="164"/>
      <c r="AC33" s="164"/>
      <c r="AD33" s="164"/>
      <c r="AE33" s="164"/>
      <c r="AF33" s="179">
        <f t="shared" si="0"/>
        <v>47382</v>
      </c>
    </row>
    <row r="34" spans="1:32">
      <c r="A34" s="143" t="s">
        <v>88</v>
      </c>
      <c r="B34" s="140" t="s">
        <v>89</v>
      </c>
      <c r="C34" s="140" t="s">
        <v>75</v>
      </c>
      <c r="D34" s="142">
        <v>76230</v>
      </c>
      <c r="E34" s="141">
        <v>0</v>
      </c>
      <c r="F34" s="142">
        <v>76230</v>
      </c>
      <c r="G34" s="139">
        <v>0</v>
      </c>
      <c r="H34" s="139">
        <v>1694</v>
      </c>
      <c r="I34" s="139">
        <v>0</v>
      </c>
      <c r="J34" s="139">
        <v>0</v>
      </c>
      <c r="K34" s="139">
        <v>0</v>
      </c>
      <c r="L34" s="139">
        <v>1694</v>
      </c>
      <c r="M34" s="159">
        <v>76230</v>
      </c>
      <c r="N34" s="139">
        <f t="shared" si="1"/>
        <v>1594</v>
      </c>
      <c r="O34" s="139">
        <v>0</v>
      </c>
      <c r="P34" s="139">
        <v>1594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39">
        <v>0</v>
      </c>
      <c r="W34" s="139">
        <v>0</v>
      </c>
      <c r="X34" s="168"/>
      <c r="Y34" s="168"/>
      <c r="Z34" s="164"/>
      <c r="AA34" s="164"/>
      <c r="AB34" s="164"/>
      <c r="AC34" s="164"/>
      <c r="AD34" s="164"/>
      <c r="AE34" s="164"/>
      <c r="AF34" s="179">
        <f t="shared" ref="AF34:AF62" si="2">M34+X34+Y34</f>
        <v>76230</v>
      </c>
    </row>
    <row r="35" spans="1:32">
      <c r="A35" t="s">
        <v>90</v>
      </c>
      <c r="B35" s="140" t="s">
        <v>91</v>
      </c>
      <c r="C35" s="140" t="s">
        <v>34</v>
      </c>
      <c r="D35" s="142">
        <v>38605</v>
      </c>
      <c r="E35" s="141">
        <v>10496</v>
      </c>
      <c r="F35" s="142">
        <v>49101</v>
      </c>
      <c r="G35" s="139">
        <v>40</v>
      </c>
      <c r="H35" s="139">
        <v>849</v>
      </c>
      <c r="I35" s="139">
        <v>0</v>
      </c>
      <c r="J35" s="139">
        <v>0</v>
      </c>
      <c r="K35" s="139">
        <v>381</v>
      </c>
      <c r="L35" s="139">
        <v>1270</v>
      </c>
      <c r="M35" s="159">
        <v>45519</v>
      </c>
      <c r="N35" s="139">
        <f t="shared" si="1"/>
        <v>1051</v>
      </c>
      <c r="O35" s="139">
        <v>1</v>
      </c>
      <c r="P35" s="139">
        <v>721</v>
      </c>
      <c r="Q35" s="139">
        <v>0</v>
      </c>
      <c r="R35" s="139">
        <v>0</v>
      </c>
      <c r="S35" s="139">
        <v>329</v>
      </c>
      <c r="T35" s="139">
        <v>0</v>
      </c>
      <c r="U35" s="139">
        <v>0</v>
      </c>
      <c r="V35" s="139">
        <v>0</v>
      </c>
      <c r="W35" s="139">
        <v>0</v>
      </c>
      <c r="X35" s="168"/>
      <c r="Y35" s="168"/>
      <c r="Z35" s="164"/>
      <c r="AA35" s="164"/>
      <c r="AB35" s="164"/>
      <c r="AC35" s="164"/>
      <c r="AD35" s="164"/>
      <c r="AE35" s="164"/>
      <c r="AF35" s="179">
        <f t="shared" si="2"/>
        <v>45519</v>
      </c>
    </row>
    <row r="36" spans="1:32">
      <c r="A36" s="143" t="s">
        <v>92</v>
      </c>
      <c r="B36" s="140" t="s">
        <v>77</v>
      </c>
      <c r="C36" s="140" t="s">
        <v>75</v>
      </c>
      <c r="D36" s="142">
        <v>0</v>
      </c>
      <c r="E36" s="141">
        <v>0</v>
      </c>
      <c r="F36" s="142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59">
        <v>0</v>
      </c>
      <c r="N36" s="139">
        <f t="shared" si="1"/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68"/>
      <c r="Y36" s="168"/>
      <c r="Z36" s="164"/>
      <c r="AA36" s="164"/>
      <c r="AB36" s="164"/>
      <c r="AC36" s="164"/>
      <c r="AD36" s="164"/>
      <c r="AE36" s="164"/>
      <c r="AF36" s="179">
        <f t="shared" si="2"/>
        <v>0</v>
      </c>
    </row>
    <row r="37" spans="1:32">
      <c r="A37" t="s">
        <v>93</v>
      </c>
      <c r="B37" s="140" t="s">
        <v>94</v>
      </c>
      <c r="C37" s="140" t="s">
        <v>50</v>
      </c>
      <c r="D37" s="142">
        <v>25650</v>
      </c>
      <c r="E37" s="141">
        <v>0</v>
      </c>
      <c r="F37" s="142">
        <v>25650</v>
      </c>
      <c r="G37" s="139">
        <v>0</v>
      </c>
      <c r="H37" s="139">
        <v>0</v>
      </c>
      <c r="I37" s="139">
        <v>350</v>
      </c>
      <c r="J37" s="139">
        <v>220</v>
      </c>
      <c r="K37" s="139">
        <v>0</v>
      </c>
      <c r="L37" s="139">
        <v>570</v>
      </c>
      <c r="M37" s="159">
        <v>25650</v>
      </c>
      <c r="N37" s="139">
        <f t="shared" si="1"/>
        <v>570</v>
      </c>
      <c r="O37" s="139">
        <v>0</v>
      </c>
      <c r="P37" s="139">
        <v>0</v>
      </c>
      <c r="Q37" s="139">
        <v>350</v>
      </c>
      <c r="R37" s="139">
        <v>220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  <c r="X37" s="168"/>
      <c r="Y37" s="168"/>
      <c r="Z37" s="164"/>
      <c r="AA37" s="164"/>
      <c r="AB37" s="164"/>
      <c r="AC37" s="164"/>
      <c r="AD37" s="164"/>
      <c r="AE37" s="164"/>
      <c r="AF37" s="179">
        <f t="shared" si="2"/>
        <v>25650</v>
      </c>
    </row>
    <row r="38" spans="1:32">
      <c r="A38" s="143" t="s">
        <v>95</v>
      </c>
      <c r="B38" s="140" t="s">
        <v>49</v>
      </c>
      <c r="C38" s="140" t="s">
        <v>50</v>
      </c>
      <c r="D38" s="142">
        <v>59670</v>
      </c>
      <c r="E38" s="141">
        <v>0</v>
      </c>
      <c r="F38" s="142">
        <v>59670</v>
      </c>
      <c r="G38" s="139">
        <v>0</v>
      </c>
      <c r="H38" s="139">
        <v>1148</v>
      </c>
      <c r="I38" s="139">
        <v>178</v>
      </c>
      <c r="J38" s="139">
        <v>0</v>
      </c>
      <c r="K38" s="139">
        <v>0</v>
      </c>
      <c r="L38" s="139">
        <v>1326</v>
      </c>
      <c r="M38" s="159">
        <v>59670</v>
      </c>
      <c r="N38" s="139">
        <f t="shared" si="1"/>
        <v>1288</v>
      </c>
      <c r="O38" s="139">
        <v>0</v>
      </c>
      <c r="P38" s="139">
        <v>1113</v>
      </c>
      <c r="Q38" s="139">
        <v>175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  <c r="X38" s="168"/>
      <c r="Y38" s="168"/>
      <c r="Z38" s="164"/>
      <c r="AA38" s="164"/>
      <c r="AB38" s="164"/>
      <c r="AC38" s="164"/>
      <c r="AD38" s="164"/>
      <c r="AE38" s="164"/>
      <c r="AF38" s="179">
        <f t="shared" si="2"/>
        <v>59670</v>
      </c>
    </row>
    <row r="39" spans="1:32">
      <c r="A39" s="143" t="s">
        <v>96</v>
      </c>
      <c r="B39" s="140" t="s">
        <v>49</v>
      </c>
      <c r="C39" s="140" t="s">
        <v>50</v>
      </c>
      <c r="D39" s="142">
        <v>54460</v>
      </c>
      <c r="E39" s="141">
        <v>11928</v>
      </c>
      <c r="F39" s="142">
        <v>66388</v>
      </c>
      <c r="G39" s="139">
        <v>100</v>
      </c>
      <c r="H39" s="139">
        <v>1188</v>
      </c>
      <c r="I39" s="139">
        <v>0</v>
      </c>
      <c r="J39" s="139">
        <v>0</v>
      </c>
      <c r="K39" s="139">
        <v>101</v>
      </c>
      <c r="L39" s="139">
        <v>1389</v>
      </c>
      <c r="M39" s="159">
        <v>56585</v>
      </c>
      <c r="N39" s="139">
        <f t="shared" si="1"/>
        <v>1352</v>
      </c>
      <c r="O39" s="139">
        <v>94</v>
      </c>
      <c r="P39" s="139">
        <v>1158</v>
      </c>
      <c r="Q39" s="139">
        <v>0</v>
      </c>
      <c r="R39" s="139">
        <v>0</v>
      </c>
      <c r="S39" s="139">
        <v>100</v>
      </c>
      <c r="T39" s="139">
        <v>0</v>
      </c>
      <c r="U39" s="139">
        <v>0</v>
      </c>
      <c r="V39" s="139">
        <v>0</v>
      </c>
      <c r="W39" s="139">
        <v>0</v>
      </c>
      <c r="X39" s="168"/>
      <c r="Y39" s="168"/>
      <c r="Z39" s="164"/>
      <c r="AA39" s="164"/>
      <c r="AB39" s="164"/>
      <c r="AC39" s="164"/>
      <c r="AD39" s="164"/>
      <c r="AE39" s="164"/>
      <c r="AF39" s="179">
        <f t="shared" si="2"/>
        <v>56585</v>
      </c>
    </row>
    <row r="40" spans="1:32">
      <c r="A40" s="143" t="s">
        <v>97</v>
      </c>
      <c r="B40" s="140" t="s">
        <v>98</v>
      </c>
      <c r="C40" s="140" t="s">
        <v>43</v>
      </c>
      <c r="D40" s="142">
        <v>22880</v>
      </c>
      <c r="E40" s="141">
        <v>5508</v>
      </c>
      <c r="F40" s="142">
        <v>28388</v>
      </c>
      <c r="G40" s="139">
        <v>992</v>
      </c>
      <c r="H40" s="139">
        <v>288</v>
      </c>
      <c r="I40" s="139">
        <v>0</v>
      </c>
      <c r="J40" s="139">
        <v>0</v>
      </c>
      <c r="K40" s="139">
        <v>188</v>
      </c>
      <c r="L40" s="139">
        <v>1468</v>
      </c>
      <c r="M40" s="159">
        <v>27757</v>
      </c>
      <c r="N40" s="139">
        <f t="shared" si="1"/>
        <v>1442</v>
      </c>
      <c r="O40" s="139">
        <v>980</v>
      </c>
      <c r="P40" s="139">
        <v>282</v>
      </c>
      <c r="Q40" s="139">
        <v>0</v>
      </c>
      <c r="R40" s="139">
        <v>0</v>
      </c>
      <c r="S40" s="139">
        <v>147</v>
      </c>
      <c r="T40" s="139">
        <v>0</v>
      </c>
      <c r="U40" s="139">
        <v>33</v>
      </c>
      <c r="V40" s="139">
        <v>0</v>
      </c>
      <c r="W40" s="139">
        <v>0</v>
      </c>
      <c r="X40" s="168"/>
      <c r="Y40" s="168"/>
      <c r="Z40" s="164"/>
      <c r="AA40" s="164"/>
      <c r="AB40" s="164"/>
      <c r="AC40" s="164"/>
      <c r="AD40" s="164"/>
      <c r="AE40" s="164"/>
      <c r="AF40" s="179">
        <f t="shared" si="2"/>
        <v>27757</v>
      </c>
    </row>
    <row r="41" spans="1:32">
      <c r="A41" t="s">
        <v>99</v>
      </c>
      <c r="B41" s="140" t="s">
        <v>65</v>
      </c>
      <c r="C41" s="140" t="s">
        <v>43</v>
      </c>
      <c r="D41" s="142">
        <v>36495</v>
      </c>
      <c r="E41" s="141">
        <v>11048</v>
      </c>
      <c r="F41" s="142">
        <v>47543</v>
      </c>
      <c r="G41" s="139">
        <v>0</v>
      </c>
      <c r="H41" s="139">
        <v>748</v>
      </c>
      <c r="I41" s="139">
        <v>0</v>
      </c>
      <c r="J41" s="139">
        <v>63</v>
      </c>
      <c r="K41" s="139">
        <v>227</v>
      </c>
      <c r="L41" s="139">
        <v>1038</v>
      </c>
      <c r="M41" s="159">
        <v>36768</v>
      </c>
      <c r="N41" s="139">
        <f t="shared" si="1"/>
        <v>1025</v>
      </c>
      <c r="O41" s="139">
        <v>0</v>
      </c>
      <c r="P41" s="139">
        <v>732</v>
      </c>
      <c r="Q41" s="139">
        <v>0</v>
      </c>
      <c r="R41" s="139">
        <v>61</v>
      </c>
      <c r="S41" s="139">
        <v>0</v>
      </c>
      <c r="T41" s="139">
        <v>0</v>
      </c>
      <c r="U41" s="139">
        <v>227</v>
      </c>
      <c r="V41" s="139">
        <v>23</v>
      </c>
      <c r="W41" s="139">
        <v>5</v>
      </c>
      <c r="X41" s="168"/>
      <c r="Y41" s="168"/>
      <c r="Z41" s="164"/>
      <c r="AA41" s="164"/>
      <c r="AB41" s="164"/>
      <c r="AC41" s="164"/>
      <c r="AD41" s="164"/>
      <c r="AE41" s="164"/>
      <c r="AF41" s="179">
        <f t="shared" si="2"/>
        <v>36768</v>
      </c>
    </row>
    <row r="42" spans="1:32">
      <c r="A42" s="143" t="s">
        <v>100</v>
      </c>
      <c r="B42" s="140" t="s">
        <v>37</v>
      </c>
      <c r="C42" s="140" t="s">
        <v>38</v>
      </c>
      <c r="D42" s="142">
        <v>44235</v>
      </c>
      <c r="E42" s="141">
        <v>2000</v>
      </c>
      <c r="F42" s="142">
        <v>46235</v>
      </c>
      <c r="G42" s="139">
        <v>783</v>
      </c>
      <c r="H42" s="139">
        <v>704</v>
      </c>
      <c r="I42" s="139">
        <v>0</v>
      </c>
      <c r="J42" s="139">
        <v>105</v>
      </c>
      <c r="K42" s="139">
        <v>0</v>
      </c>
      <c r="L42" s="139">
        <v>1592</v>
      </c>
      <c r="M42" s="159">
        <v>30120</v>
      </c>
      <c r="N42" s="139">
        <f t="shared" si="1"/>
        <v>969</v>
      </c>
      <c r="O42" s="139">
        <v>366</v>
      </c>
      <c r="P42" s="139">
        <v>587</v>
      </c>
      <c r="Q42" s="139">
        <v>16</v>
      </c>
      <c r="R42" s="139">
        <v>0</v>
      </c>
      <c r="S42" s="139">
        <v>0</v>
      </c>
      <c r="T42" s="139">
        <v>0</v>
      </c>
      <c r="U42" s="139">
        <v>0</v>
      </c>
      <c r="V42" s="139">
        <v>0</v>
      </c>
      <c r="W42" s="139">
        <v>0</v>
      </c>
      <c r="X42" s="168"/>
      <c r="Y42" s="168"/>
      <c r="Z42" s="164"/>
      <c r="AA42" s="164"/>
      <c r="AB42" s="164"/>
      <c r="AC42" s="164"/>
      <c r="AD42" s="164"/>
      <c r="AE42" s="164"/>
      <c r="AF42" s="179">
        <f t="shared" si="2"/>
        <v>30120</v>
      </c>
    </row>
    <row r="43" spans="1:32">
      <c r="A43" s="143" t="s">
        <v>101</v>
      </c>
      <c r="B43" s="140" t="s">
        <v>102</v>
      </c>
      <c r="C43" s="140" t="s">
        <v>50</v>
      </c>
      <c r="D43" s="142">
        <v>174500</v>
      </c>
      <c r="E43" s="141">
        <v>59656</v>
      </c>
      <c r="F43" s="142">
        <v>234156</v>
      </c>
      <c r="G43" s="139">
        <v>872</v>
      </c>
      <c r="H43" s="139">
        <v>3300</v>
      </c>
      <c r="I43" s="139">
        <v>0</v>
      </c>
      <c r="J43" s="139">
        <v>384</v>
      </c>
      <c r="K43" s="139">
        <v>2152</v>
      </c>
      <c r="L43" s="139">
        <v>6708</v>
      </c>
      <c r="M43" s="159">
        <v>189928</v>
      </c>
      <c r="N43" s="139">
        <f t="shared" si="1"/>
        <v>5006</v>
      </c>
      <c r="O43" s="139">
        <v>635</v>
      </c>
      <c r="P43" s="139">
        <v>2629</v>
      </c>
      <c r="Q43" s="139">
        <v>0</v>
      </c>
      <c r="R43" s="139">
        <v>106</v>
      </c>
      <c r="S43" s="139">
        <v>1609</v>
      </c>
      <c r="T43" s="139">
        <v>0</v>
      </c>
      <c r="U43" s="139">
        <v>27</v>
      </c>
      <c r="V43" s="139">
        <v>0</v>
      </c>
      <c r="W43" s="139">
        <v>0</v>
      </c>
      <c r="X43" s="168">
        <v>741</v>
      </c>
      <c r="Y43" s="168"/>
      <c r="Z43" s="164"/>
      <c r="AA43" s="164"/>
      <c r="AB43" s="164"/>
      <c r="AC43" s="164"/>
      <c r="AD43" s="164"/>
      <c r="AE43" s="164"/>
      <c r="AF43" s="179">
        <f t="shared" si="2"/>
        <v>190669</v>
      </c>
    </row>
    <row r="44" spans="1:32">
      <c r="A44" s="143" t="s">
        <v>103</v>
      </c>
      <c r="B44" s="140" t="s">
        <v>104</v>
      </c>
      <c r="C44" s="140" t="s">
        <v>75</v>
      </c>
      <c r="D44" s="142">
        <v>46460</v>
      </c>
      <c r="E44" s="141">
        <v>1944</v>
      </c>
      <c r="F44" s="142">
        <v>48404</v>
      </c>
      <c r="G44" s="139">
        <v>785</v>
      </c>
      <c r="H44" s="139">
        <v>0</v>
      </c>
      <c r="I44" s="139">
        <v>758</v>
      </c>
      <c r="J44" s="139">
        <v>100</v>
      </c>
      <c r="K44" s="139">
        <v>81</v>
      </c>
      <c r="L44" s="139">
        <v>1724</v>
      </c>
      <c r="M44" s="159">
        <v>48404</v>
      </c>
      <c r="N44" s="139">
        <f t="shared" si="1"/>
        <v>1495</v>
      </c>
      <c r="O44" s="139">
        <v>692</v>
      </c>
      <c r="P44" s="139">
        <v>0</v>
      </c>
      <c r="Q44" s="139">
        <v>622</v>
      </c>
      <c r="R44" s="139">
        <v>100</v>
      </c>
      <c r="S44" s="139">
        <v>0</v>
      </c>
      <c r="T44" s="139">
        <v>0</v>
      </c>
      <c r="U44" s="139">
        <v>81</v>
      </c>
      <c r="V44" s="139">
        <v>0</v>
      </c>
      <c r="W44" s="139">
        <v>0</v>
      </c>
      <c r="X44" s="168"/>
      <c r="Y44" s="168"/>
      <c r="Z44" s="164"/>
      <c r="AA44" s="164"/>
      <c r="AB44" s="164"/>
      <c r="AC44" s="164"/>
      <c r="AD44" s="164"/>
      <c r="AE44" s="164"/>
      <c r="AF44" s="179">
        <f t="shared" si="2"/>
        <v>48404</v>
      </c>
    </row>
    <row r="45" spans="1:32">
      <c r="A45" s="143" t="s">
        <v>105</v>
      </c>
      <c r="B45" s="140" t="s">
        <v>106</v>
      </c>
      <c r="C45" s="140" t="s">
        <v>58</v>
      </c>
      <c r="D45" s="142">
        <v>84420</v>
      </c>
      <c r="E45" s="141">
        <v>16688</v>
      </c>
      <c r="F45" s="142">
        <v>101108</v>
      </c>
      <c r="G45" s="139">
        <v>0</v>
      </c>
      <c r="H45" s="139">
        <v>1776</v>
      </c>
      <c r="I45" s="139">
        <v>0</v>
      </c>
      <c r="J45" s="139">
        <v>100</v>
      </c>
      <c r="K45" s="139">
        <v>596</v>
      </c>
      <c r="L45" s="139">
        <v>2472</v>
      </c>
      <c r="M45" s="159">
        <v>95191</v>
      </c>
      <c r="N45" s="139">
        <f t="shared" si="1"/>
        <v>2030</v>
      </c>
      <c r="O45" s="139">
        <v>0</v>
      </c>
      <c r="P45" s="139">
        <v>1438</v>
      </c>
      <c r="Q45" s="139">
        <v>0</v>
      </c>
      <c r="R45" s="139">
        <v>0</v>
      </c>
      <c r="S45" s="139">
        <v>592</v>
      </c>
      <c r="T45" s="139">
        <v>0</v>
      </c>
      <c r="U45" s="139">
        <v>0</v>
      </c>
      <c r="V45" s="139">
        <v>0</v>
      </c>
      <c r="W45" s="139">
        <v>0</v>
      </c>
      <c r="X45" s="168">
        <v>1260</v>
      </c>
      <c r="Y45" s="168"/>
      <c r="Z45" s="164"/>
      <c r="AA45" s="164"/>
      <c r="AB45" s="164"/>
      <c r="AC45" s="164"/>
      <c r="AD45" s="164"/>
      <c r="AE45" s="164"/>
      <c r="AF45" s="179">
        <f t="shared" si="2"/>
        <v>96451</v>
      </c>
    </row>
    <row r="46" spans="1:32">
      <c r="A46" t="s">
        <v>107</v>
      </c>
      <c r="B46" s="140" t="s">
        <v>74</v>
      </c>
      <c r="C46" s="140" t="s">
        <v>75</v>
      </c>
      <c r="D46" s="142">
        <v>34065</v>
      </c>
      <c r="E46" s="141">
        <v>20660</v>
      </c>
      <c r="F46" s="142">
        <v>54725</v>
      </c>
      <c r="G46" s="139">
        <v>0</v>
      </c>
      <c r="H46" s="139">
        <v>757</v>
      </c>
      <c r="I46" s="139">
        <v>0</v>
      </c>
      <c r="J46" s="139">
        <v>0</v>
      </c>
      <c r="K46" s="139">
        <v>720</v>
      </c>
      <c r="L46" s="139">
        <v>1477</v>
      </c>
      <c r="M46" s="159">
        <v>53190</v>
      </c>
      <c r="N46" s="139">
        <f t="shared" si="1"/>
        <v>1438</v>
      </c>
      <c r="O46" s="139">
        <v>0</v>
      </c>
      <c r="P46" s="139">
        <v>723</v>
      </c>
      <c r="Q46" s="139">
        <v>0</v>
      </c>
      <c r="R46" s="139">
        <v>0</v>
      </c>
      <c r="S46" s="139">
        <v>715</v>
      </c>
      <c r="T46" s="139">
        <v>0</v>
      </c>
      <c r="U46" s="139">
        <v>0</v>
      </c>
      <c r="V46" s="139">
        <v>0</v>
      </c>
      <c r="W46" s="139">
        <v>0</v>
      </c>
      <c r="X46" s="168"/>
      <c r="Y46" s="168"/>
      <c r="Z46" s="164"/>
      <c r="AA46" s="164"/>
      <c r="AB46" s="164"/>
      <c r="AC46" s="164"/>
      <c r="AD46" s="164"/>
      <c r="AE46" s="164"/>
      <c r="AF46" s="179">
        <f t="shared" si="2"/>
        <v>53190</v>
      </c>
    </row>
    <row r="47" spans="1:32">
      <c r="A47" s="143" t="s">
        <v>108</v>
      </c>
      <c r="B47" s="140" t="s">
        <v>74</v>
      </c>
      <c r="C47" s="140" t="s">
        <v>75</v>
      </c>
      <c r="D47" s="142">
        <v>48150</v>
      </c>
      <c r="E47" s="141">
        <v>40280</v>
      </c>
      <c r="F47" s="142">
        <v>88430</v>
      </c>
      <c r="G47" s="139">
        <v>0</v>
      </c>
      <c r="H47" s="139">
        <v>1020</v>
      </c>
      <c r="I47" s="139">
        <v>0</v>
      </c>
      <c r="J47" s="139">
        <v>50</v>
      </c>
      <c r="K47" s="139">
        <v>1510</v>
      </c>
      <c r="L47" s="139">
        <v>2580</v>
      </c>
      <c r="M47" s="159">
        <v>87080</v>
      </c>
      <c r="N47" s="139">
        <f t="shared" si="1"/>
        <v>2717</v>
      </c>
      <c r="O47" s="139">
        <v>0</v>
      </c>
      <c r="P47" s="139">
        <v>931</v>
      </c>
      <c r="Q47" s="139">
        <v>0</v>
      </c>
      <c r="R47" s="139">
        <v>21</v>
      </c>
      <c r="S47" s="139">
        <v>1212</v>
      </c>
      <c r="T47" s="139">
        <v>0</v>
      </c>
      <c r="U47" s="139">
        <v>553</v>
      </c>
      <c r="V47" s="139">
        <v>0</v>
      </c>
      <c r="W47" s="139">
        <v>0</v>
      </c>
      <c r="X47" s="168"/>
      <c r="Y47" s="168"/>
      <c r="Z47" s="164"/>
      <c r="AA47" s="164"/>
      <c r="AB47" s="164"/>
      <c r="AC47" s="164"/>
      <c r="AD47" s="164"/>
      <c r="AE47" s="164"/>
      <c r="AF47" s="179">
        <f t="shared" si="2"/>
        <v>87080</v>
      </c>
    </row>
    <row r="48" spans="1:32">
      <c r="A48" s="143" t="s">
        <v>109</v>
      </c>
      <c r="B48" s="140" t="s">
        <v>104</v>
      </c>
      <c r="C48" s="140" t="s">
        <v>75</v>
      </c>
      <c r="D48" s="142">
        <v>48960</v>
      </c>
      <c r="E48" s="141">
        <v>2448</v>
      </c>
      <c r="F48" s="142">
        <v>51408</v>
      </c>
      <c r="G48" s="139">
        <v>882</v>
      </c>
      <c r="H48" s="139">
        <v>0</v>
      </c>
      <c r="I48" s="139">
        <v>812</v>
      </c>
      <c r="J48" s="139">
        <v>80</v>
      </c>
      <c r="K48" s="139">
        <v>102</v>
      </c>
      <c r="L48" s="139">
        <v>1876</v>
      </c>
      <c r="M48" s="159">
        <v>51408</v>
      </c>
      <c r="N48" s="139">
        <f t="shared" si="1"/>
        <v>1704</v>
      </c>
      <c r="O48" s="139">
        <v>807</v>
      </c>
      <c r="P48" s="139">
        <v>0</v>
      </c>
      <c r="Q48" s="139">
        <v>729</v>
      </c>
      <c r="R48" s="139">
        <v>60</v>
      </c>
      <c r="S48" s="139">
        <v>0</v>
      </c>
      <c r="T48" s="139">
        <v>0</v>
      </c>
      <c r="U48" s="139">
        <v>108</v>
      </c>
      <c r="V48" s="139">
        <v>0</v>
      </c>
      <c r="W48" s="139">
        <v>0</v>
      </c>
      <c r="X48" s="168"/>
      <c r="Y48" s="168"/>
      <c r="Z48" s="164"/>
      <c r="AA48" s="164"/>
      <c r="AB48" s="164"/>
      <c r="AC48" s="164"/>
      <c r="AD48" s="164"/>
      <c r="AE48" s="164"/>
      <c r="AF48" s="179">
        <f t="shared" si="2"/>
        <v>51408</v>
      </c>
    </row>
    <row r="49" spans="1:32">
      <c r="A49" s="143" t="s">
        <v>110</v>
      </c>
      <c r="B49" s="140" t="s">
        <v>111</v>
      </c>
      <c r="C49" s="140" t="s">
        <v>38</v>
      </c>
      <c r="D49" s="142">
        <v>88035</v>
      </c>
      <c r="E49" s="141">
        <v>28520</v>
      </c>
      <c r="F49" s="142">
        <v>116555</v>
      </c>
      <c r="G49" s="139">
        <v>1554</v>
      </c>
      <c r="H49" s="139">
        <v>0</v>
      </c>
      <c r="I49" s="139">
        <v>1611</v>
      </c>
      <c r="J49" s="139">
        <v>0</v>
      </c>
      <c r="K49" s="139">
        <v>1005</v>
      </c>
      <c r="L49" s="139">
        <v>4170</v>
      </c>
      <c r="M49" s="159">
        <v>106081</v>
      </c>
      <c r="N49" s="139">
        <f t="shared" si="1"/>
        <v>3937</v>
      </c>
      <c r="O49" s="139">
        <v>1559</v>
      </c>
      <c r="P49" s="139">
        <v>0</v>
      </c>
      <c r="Q49" s="139">
        <v>1484</v>
      </c>
      <c r="R49" s="139">
        <v>0</v>
      </c>
      <c r="S49" s="139">
        <v>384</v>
      </c>
      <c r="T49" s="139">
        <v>0</v>
      </c>
      <c r="U49" s="139">
        <v>505</v>
      </c>
      <c r="V49" s="139">
        <v>17</v>
      </c>
      <c r="W49" s="139">
        <v>5</v>
      </c>
      <c r="X49" s="168"/>
      <c r="Y49" s="168"/>
      <c r="Z49" s="164"/>
      <c r="AA49" s="164"/>
      <c r="AB49" s="164"/>
      <c r="AC49" s="164"/>
      <c r="AD49" s="164"/>
      <c r="AE49" s="164"/>
      <c r="AF49" s="179">
        <f t="shared" si="2"/>
        <v>106081</v>
      </c>
    </row>
    <row r="50" spans="1:32">
      <c r="A50" s="143" t="s">
        <v>112</v>
      </c>
      <c r="B50" s="140" t="s">
        <v>33</v>
      </c>
      <c r="C50" s="140" t="s">
        <v>34</v>
      </c>
      <c r="D50" s="142">
        <v>61655</v>
      </c>
      <c r="E50" s="141">
        <v>17332</v>
      </c>
      <c r="F50" s="142">
        <v>78987</v>
      </c>
      <c r="G50" s="139">
        <v>23</v>
      </c>
      <c r="H50" s="139">
        <v>1265</v>
      </c>
      <c r="I50" s="139">
        <v>0</v>
      </c>
      <c r="J50" s="139">
        <v>100</v>
      </c>
      <c r="K50" s="139">
        <v>661</v>
      </c>
      <c r="L50" s="139">
        <v>2049</v>
      </c>
      <c r="M50" s="159">
        <v>75842</v>
      </c>
      <c r="N50" s="139">
        <f t="shared" si="1"/>
        <v>1873</v>
      </c>
      <c r="O50" s="139">
        <v>23</v>
      </c>
      <c r="P50" s="139">
        <v>1127</v>
      </c>
      <c r="Q50" s="139">
        <v>0</v>
      </c>
      <c r="R50" s="139">
        <v>106</v>
      </c>
      <c r="S50" s="139">
        <v>46</v>
      </c>
      <c r="T50" s="139">
        <v>447</v>
      </c>
      <c r="U50" s="139">
        <v>124</v>
      </c>
      <c r="V50" s="139">
        <v>0</v>
      </c>
      <c r="W50" s="139">
        <v>0</v>
      </c>
      <c r="X50" s="168"/>
      <c r="Y50" s="168"/>
      <c r="Z50" s="164"/>
      <c r="AA50" s="164"/>
      <c r="AB50" s="164"/>
      <c r="AC50" s="164"/>
      <c r="AD50" s="164"/>
      <c r="AE50" s="164"/>
      <c r="AF50" s="179">
        <f t="shared" si="2"/>
        <v>75842</v>
      </c>
    </row>
    <row r="51" spans="1:32">
      <c r="A51" s="143" t="s">
        <v>113</v>
      </c>
      <c r="B51" s="140" t="s">
        <v>60</v>
      </c>
      <c r="C51" s="140" t="s">
        <v>43</v>
      </c>
      <c r="D51" s="142">
        <v>28800</v>
      </c>
      <c r="E51" s="141">
        <v>5180</v>
      </c>
      <c r="F51" s="142">
        <v>33980</v>
      </c>
      <c r="G51" s="139">
        <v>513</v>
      </c>
      <c r="H51" s="139">
        <v>375</v>
      </c>
      <c r="I51" s="139">
        <v>151</v>
      </c>
      <c r="J51" s="139">
        <v>0</v>
      </c>
      <c r="K51" s="139">
        <v>185</v>
      </c>
      <c r="L51" s="139">
        <v>1224</v>
      </c>
      <c r="M51" s="159">
        <v>23024</v>
      </c>
      <c r="N51" s="139">
        <f t="shared" si="1"/>
        <v>747</v>
      </c>
      <c r="O51" s="139">
        <v>255</v>
      </c>
      <c r="P51" s="139">
        <v>284</v>
      </c>
      <c r="Q51" s="139">
        <v>110</v>
      </c>
      <c r="R51" s="139">
        <v>0</v>
      </c>
      <c r="S51" s="139">
        <v>98</v>
      </c>
      <c r="T51" s="139">
        <v>0</v>
      </c>
      <c r="U51" s="139">
        <v>0</v>
      </c>
      <c r="V51" s="139">
        <v>0</v>
      </c>
      <c r="W51" s="139">
        <v>0</v>
      </c>
      <c r="X51" s="168"/>
      <c r="Y51" s="168"/>
      <c r="Z51" s="164"/>
      <c r="AA51" s="164"/>
      <c r="AB51" s="164"/>
      <c r="AC51" s="164"/>
      <c r="AD51" s="164"/>
      <c r="AE51" s="164"/>
      <c r="AF51" s="179">
        <f t="shared" si="2"/>
        <v>23024</v>
      </c>
    </row>
    <row r="52" spans="1:32">
      <c r="A52" s="143" t="s">
        <v>114</v>
      </c>
      <c r="B52" s="140" t="s">
        <v>63</v>
      </c>
      <c r="C52" s="140" t="s">
        <v>58</v>
      </c>
      <c r="D52" s="142">
        <v>32755</v>
      </c>
      <c r="E52" s="141">
        <v>480</v>
      </c>
      <c r="F52" s="142">
        <v>33235</v>
      </c>
      <c r="G52" s="139">
        <v>418</v>
      </c>
      <c r="H52" s="139">
        <v>596</v>
      </c>
      <c r="I52" s="139">
        <v>0</v>
      </c>
      <c r="J52" s="139">
        <v>39</v>
      </c>
      <c r="K52" s="139">
        <v>20</v>
      </c>
      <c r="L52" s="139">
        <v>1073</v>
      </c>
      <c r="M52" s="159">
        <v>28455</v>
      </c>
      <c r="N52" s="139">
        <f t="shared" si="1"/>
        <v>822</v>
      </c>
      <c r="O52" s="139">
        <v>270</v>
      </c>
      <c r="P52" s="139">
        <v>532</v>
      </c>
      <c r="Q52" s="139">
        <v>0</v>
      </c>
      <c r="R52" s="139">
        <v>0</v>
      </c>
      <c r="S52" s="139">
        <v>0</v>
      </c>
      <c r="T52" s="139">
        <v>0</v>
      </c>
      <c r="U52" s="139">
        <v>20</v>
      </c>
      <c r="V52" s="139">
        <v>0</v>
      </c>
      <c r="W52" s="139">
        <v>0</v>
      </c>
      <c r="X52" s="168"/>
      <c r="Y52" s="168"/>
      <c r="Z52" s="164"/>
      <c r="AA52" s="164"/>
      <c r="AB52" s="164"/>
      <c r="AC52" s="164"/>
      <c r="AD52" s="164"/>
      <c r="AE52" s="164"/>
      <c r="AF52" s="179">
        <f t="shared" si="2"/>
        <v>28455</v>
      </c>
    </row>
    <row r="53" spans="1:32">
      <c r="A53" s="143" t="s">
        <v>115</v>
      </c>
      <c r="B53" s="140" t="s">
        <v>65</v>
      </c>
      <c r="C53" s="140" t="s">
        <v>43</v>
      </c>
      <c r="D53" s="142">
        <v>69975</v>
      </c>
      <c r="E53" s="141">
        <v>8800</v>
      </c>
      <c r="F53" s="142">
        <v>78775</v>
      </c>
      <c r="G53" s="139">
        <v>0</v>
      </c>
      <c r="H53" s="139">
        <v>1500</v>
      </c>
      <c r="I53" s="139">
        <v>0</v>
      </c>
      <c r="J53" s="139">
        <v>55</v>
      </c>
      <c r="K53" s="139">
        <v>150</v>
      </c>
      <c r="L53" s="139">
        <v>1705</v>
      </c>
      <c r="M53" s="159">
        <v>45929</v>
      </c>
      <c r="N53" s="139">
        <f t="shared" si="1"/>
        <v>1057</v>
      </c>
      <c r="O53" s="139">
        <v>0</v>
      </c>
      <c r="P53" s="139">
        <v>929</v>
      </c>
      <c r="Q53" s="139">
        <v>0</v>
      </c>
      <c r="R53" s="139">
        <v>12</v>
      </c>
      <c r="S53" s="139">
        <v>48</v>
      </c>
      <c r="T53" s="139">
        <v>0</v>
      </c>
      <c r="U53" s="139">
        <v>60</v>
      </c>
      <c r="V53" s="139">
        <v>33</v>
      </c>
      <c r="W53" s="139">
        <v>8</v>
      </c>
      <c r="X53" s="168"/>
      <c r="Y53" s="168">
        <v>2700</v>
      </c>
      <c r="Z53" s="164"/>
      <c r="AA53" s="164">
        <v>95</v>
      </c>
      <c r="AB53" s="164"/>
      <c r="AC53" s="164"/>
      <c r="AD53" s="164"/>
      <c r="AE53" s="164"/>
      <c r="AF53" s="179">
        <f t="shared" si="2"/>
        <v>48629</v>
      </c>
    </row>
    <row r="54" spans="1:32">
      <c r="A54" t="s">
        <v>116</v>
      </c>
      <c r="B54" s="145" t="s">
        <v>63</v>
      </c>
      <c r="C54" s="145" t="s">
        <v>58</v>
      </c>
      <c r="D54" s="142">
        <v>0</v>
      </c>
      <c r="E54" s="141">
        <v>0</v>
      </c>
      <c r="F54" s="142">
        <v>0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139">
        <v>0</v>
      </c>
      <c r="M54" s="159">
        <v>0</v>
      </c>
      <c r="N54" s="139">
        <f t="shared" si="1"/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39">
        <v>0</v>
      </c>
      <c r="W54" s="139">
        <v>0</v>
      </c>
      <c r="X54" s="168"/>
      <c r="Y54" s="168"/>
      <c r="Z54" s="164"/>
      <c r="AA54" s="164"/>
      <c r="AB54" s="164"/>
      <c r="AC54" s="164"/>
      <c r="AD54" s="164"/>
      <c r="AE54" s="164"/>
      <c r="AF54" s="179">
        <f t="shared" si="2"/>
        <v>0</v>
      </c>
    </row>
    <row r="55" spans="1:32">
      <c r="A55" t="s">
        <v>117</v>
      </c>
      <c r="B55" s="140" t="s">
        <v>118</v>
      </c>
      <c r="C55" s="140" t="s">
        <v>58</v>
      </c>
      <c r="D55" s="142">
        <v>90585</v>
      </c>
      <c r="E55" s="141">
        <v>11200</v>
      </c>
      <c r="F55" s="142">
        <v>101785</v>
      </c>
      <c r="G55" s="139">
        <v>0</v>
      </c>
      <c r="H55" s="139">
        <v>1973</v>
      </c>
      <c r="I55" s="139">
        <v>0</v>
      </c>
      <c r="J55" s="139">
        <v>40</v>
      </c>
      <c r="K55" s="139">
        <v>400</v>
      </c>
      <c r="L55" s="139">
        <v>2413</v>
      </c>
      <c r="M55" s="159">
        <v>100840</v>
      </c>
      <c r="N55" s="139">
        <f t="shared" si="1"/>
        <v>2142</v>
      </c>
      <c r="O55" s="139">
        <v>0</v>
      </c>
      <c r="P55" s="139">
        <v>1657</v>
      </c>
      <c r="Q55" s="139">
        <v>0</v>
      </c>
      <c r="R55" s="139">
        <v>40</v>
      </c>
      <c r="S55" s="139">
        <v>445</v>
      </c>
      <c r="T55" s="139">
        <v>0</v>
      </c>
      <c r="U55" s="139">
        <v>0</v>
      </c>
      <c r="V55" s="139">
        <v>0</v>
      </c>
      <c r="W55" s="139">
        <v>0</v>
      </c>
      <c r="X55" s="168"/>
      <c r="Y55" s="168"/>
      <c r="Z55" s="164"/>
      <c r="AA55" s="164"/>
      <c r="AB55" s="164"/>
      <c r="AC55" s="164"/>
      <c r="AD55" s="164"/>
      <c r="AE55" s="164"/>
      <c r="AF55" s="179">
        <f t="shared" si="2"/>
        <v>100840</v>
      </c>
    </row>
    <row r="56" spans="1:32">
      <c r="A56" t="s">
        <v>119</v>
      </c>
      <c r="B56" s="145" t="s">
        <v>63</v>
      </c>
      <c r="C56" s="145" t="s">
        <v>58</v>
      </c>
      <c r="D56" s="142">
        <v>22045</v>
      </c>
      <c r="E56" s="141">
        <v>12280</v>
      </c>
      <c r="F56" s="142">
        <v>34325</v>
      </c>
      <c r="G56" s="139">
        <v>256</v>
      </c>
      <c r="H56" s="139">
        <v>433</v>
      </c>
      <c r="I56" s="139">
        <v>0</v>
      </c>
      <c r="J56" s="139">
        <v>0</v>
      </c>
      <c r="K56" s="139">
        <v>420</v>
      </c>
      <c r="L56" s="139">
        <v>1109</v>
      </c>
      <c r="M56" s="159">
        <v>34325</v>
      </c>
      <c r="N56" s="139">
        <f t="shared" si="1"/>
        <v>1118</v>
      </c>
      <c r="O56" s="139">
        <v>253</v>
      </c>
      <c r="P56" s="139">
        <v>426</v>
      </c>
      <c r="Q56" s="139">
        <v>0</v>
      </c>
      <c r="R56" s="139">
        <v>0</v>
      </c>
      <c r="S56" s="139">
        <v>0</v>
      </c>
      <c r="T56" s="139">
        <v>0</v>
      </c>
      <c r="U56" s="139">
        <v>417</v>
      </c>
      <c r="V56" s="139">
        <v>44</v>
      </c>
      <c r="W56" s="139">
        <v>22</v>
      </c>
      <c r="X56" s="168"/>
      <c r="Y56" s="168"/>
      <c r="Z56" s="164"/>
      <c r="AA56" s="164"/>
      <c r="AB56" s="164"/>
      <c r="AC56" s="164"/>
      <c r="AD56" s="164"/>
      <c r="AE56" s="164"/>
      <c r="AF56" s="179">
        <f t="shared" si="2"/>
        <v>34325</v>
      </c>
    </row>
    <row r="57" spans="1:32">
      <c r="A57" s="143" t="s">
        <v>120</v>
      </c>
      <c r="B57" s="140" t="s">
        <v>118</v>
      </c>
      <c r="C57" s="145" t="s">
        <v>58</v>
      </c>
      <c r="D57" s="142">
        <v>99450</v>
      </c>
      <c r="E57" s="141">
        <v>31740</v>
      </c>
      <c r="F57" s="142">
        <v>131190</v>
      </c>
      <c r="G57" s="139">
        <v>621</v>
      </c>
      <c r="H57" s="139">
        <v>1881</v>
      </c>
      <c r="I57" s="139">
        <v>47</v>
      </c>
      <c r="J57" s="139">
        <v>144</v>
      </c>
      <c r="K57" s="139">
        <v>1111</v>
      </c>
      <c r="L57" s="139">
        <v>3804</v>
      </c>
      <c r="M57" s="159">
        <v>122375</v>
      </c>
      <c r="N57" s="139">
        <f t="shared" si="1"/>
        <v>3338</v>
      </c>
      <c r="O57" s="139">
        <v>565</v>
      </c>
      <c r="P57" s="139">
        <v>1653</v>
      </c>
      <c r="Q57" s="139">
        <v>29</v>
      </c>
      <c r="R57" s="139">
        <v>84</v>
      </c>
      <c r="S57" s="139">
        <v>950</v>
      </c>
      <c r="T57" s="139">
        <v>0</v>
      </c>
      <c r="U57" s="139">
        <v>57</v>
      </c>
      <c r="V57" s="139">
        <v>0</v>
      </c>
      <c r="W57" s="139">
        <v>0</v>
      </c>
      <c r="X57" s="168"/>
      <c r="Y57" s="168"/>
      <c r="Z57" s="164"/>
      <c r="AA57" s="164"/>
      <c r="AB57" s="164"/>
      <c r="AC57" s="164"/>
      <c r="AD57" s="164"/>
      <c r="AE57" s="164"/>
      <c r="AF57" s="179">
        <f t="shared" si="2"/>
        <v>122375</v>
      </c>
    </row>
    <row r="58" spans="1:32">
      <c r="A58" s="143" t="s">
        <v>121</v>
      </c>
      <c r="B58" s="140" t="s">
        <v>63</v>
      </c>
      <c r="C58" s="140" t="s">
        <v>58</v>
      </c>
      <c r="D58" s="142">
        <v>31450</v>
      </c>
      <c r="E58" s="141">
        <v>18040</v>
      </c>
      <c r="F58" s="142">
        <v>49490</v>
      </c>
      <c r="G58" s="139">
        <v>400</v>
      </c>
      <c r="H58" s="139">
        <v>610</v>
      </c>
      <c r="I58" s="139">
        <v>0</v>
      </c>
      <c r="J58" s="139">
        <v>0</v>
      </c>
      <c r="K58" s="139">
        <v>585</v>
      </c>
      <c r="L58" s="139">
        <v>1595</v>
      </c>
      <c r="M58" s="159">
        <v>49490</v>
      </c>
      <c r="N58" s="139">
        <f t="shared" si="1"/>
        <v>1606</v>
      </c>
      <c r="O58" s="139">
        <v>390</v>
      </c>
      <c r="P58" s="139">
        <v>591</v>
      </c>
      <c r="Q58" s="139">
        <v>0</v>
      </c>
      <c r="R58" s="139">
        <v>0</v>
      </c>
      <c r="S58" s="139">
        <v>0</v>
      </c>
      <c r="T58" s="139">
        <v>0</v>
      </c>
      <c r="U58" s="139">
        <v>585</v>
      </c>
      <c r="V58" s="139">
        <v>82</v>
      </c>
      <c r="W58" s="139">
        <v>40</v>
      </c>
      <c r="X58" s="168">
        <v>11061</v>
      </c>
      <c r="Y58" s="168"/>
      <c r="Z58" s="164"/>
      <c r="AA58" s="164"/>
      <c r="AB58" s="164"/>
      <c r="AC58" s="164"/>
      <c r="AD58" s="164"/>
      <c r="AE58" s="164"/>
      <c r="AF58" s="179">
        <f t="shared" si="2"/>
        <v>60551</v>
      </c>
    </row>
    <row r="59" spans="1:32">
      <c r="A59" s="143" t="s">
        <v>122</v>
      </c>
      <c r="B59" s="140" t="s">
        <v>52</v>
      </c>
      <c r="C59" s="140" t="s">
        <v>53</v>
      </c>
      <c r="D59" s="142">
        <v>36520</v>
      </c>
      <c r="E59" s="141">
        <v>6100</v>
      </c>
      <c r="F59" s="142">
        <v>42620</v>
      </c>
      <c r="G59" s="139">
        <v>727</v>
      </c>
      <c r="H59" s="139">
        <v>0</v>
      </c>
      <c r="I59" s="139">
        <v>600</v>
      </c>
      <c r="J59" s="139">
        <v>50</v>
      </c>
      <c r="K59" s="139">
        <v>125</v>
      </c>
      <c r="L59" s="139">
        <v>1502</v>
      </c>
      <c r="M59" s="159">
        <v>37170</v>
      </c>
      <c r="N59" s="139">
        <f t="shared" si="1"/>
        <v>1235</v>
      </c>
      <c r="O59" s="139">
        <v>633</v>
      </c>
      <c r="P59" s="139">
        <v>0</v>
      </c>
      <c r="Q59" s="139">
        <v>520</v>
      </c>
      <c r="R59" s="139">
        <v>17</v>
      </c>
      <c r="S59" s="139">
        <v>65</v>
      </c>
      <c r="T59" s="139">
        <v>0</v>
      </c>
      <c r="U59" s="139">
        <v>0</v>
      </c>
      <c r="V59" s="139">
        <v>0</v>
      </c>
      <c r="W59" s="139">
        <v>0</v>
      </c>
      <c r="X59" s="168"/>
      <c r="Y59" s="168"/>
      <c r="Z59" s="164"/>
      <c r="AA59" s="164"/>
      <c r="AB59" s="164"/>
      <c r="AC59" s="164"/>
      <c r="AD59" s="164"/>
      <c r="AE59" s="164"/>
      <c r="AF59" s="179">
        <f t="shared" si="2"/>
        <v>37170</v>
      </c>
    </row>
    <row r="60" spans="1:32">
      <c r="A60" s="143" t="s">
        <v>123</v>
      </c>
      <c r="B60" s="140" t="s">
        <v>40</v>
      </c>
      <c r="C60" s="140" t="s">
        <v>38</v>
      </c>
      <c r="D60" s="142">
        <v>51000</v>
      </c>
      <c r="E60" s="141">
        <v>12080</v>
      </c>
      <c r="F60" s="142">
        <v>63080</v>
      </c>
      <c r="G60" s="139">
        <v>600</v>
      </c>
      <c r="H60" s="139">
        <v>0</v>
      </c>
      <c r="I60" s="139">
        <v>600</v>
      </c>
      <c r="J60" s="139">
        <v>400</v>
      </c>
      <c r="K60" s="139">
        <v>420</v>
      </c>
      <c r="L60" s="139">
        <v>2020</v>
      </c>
      <c r="M60" s="159">
        <v>26827</v>
      </c>
      <c r="N60" s="139">
        <f t="shared" si="1"/>
        <v>1027</v>
      </c>
      <c r="O60" s="139">
        <v>326</v>
      </c>
      <c r="P60" s="139">
        <v>0</v>
      </c>
      <c r="Q60" s="139">
        <v>315</v>
      </c>
      <c r="R60" s="139">
        <v>0</v>
      </c>
      <c r="S60" s="139">
        <v>318</v>
      </c>
      <c r="T60" s="139">
        <v>0</v>
      </c>
      <c r="U60" s="139">
        <v>58</v>
      </c>
      <c r="V60" s="139">
        <v>24</v>
      </c>
      <c r="W60" s="139">
        <v>10</v>
      </c>
      <c r="X60" s="168"/>
      <c r="Y60" s="168"/>
      <c r="Z60" s="164"/>
      <c r="AA60" s="164"/>
      <c r="AB60" s="164"/>
      <c r="AC60" s="164"/>
      <c r="AD60" s="164"/>
      <c r="AE60" s="164"/>
      <c r="AF60" s="179">
        <f t="shared" si="2"/>
        <v>26827</v>
      </c>
    </row>
    <row r="61" spans="1:32">
      <c r="A61" s="143" t="s">
        <v>124</v>
      </c>
      <c r="B61" s="140" t="s">
        <v>98</v>
      </c>
      <c r="C61" s="140" t="s">
        <v>43</v>
      </c>
      <c r="D61" s="142">
        <v>39960</v>
      </c>
      <c r="E61" s="141">
        <v>8152</v>
      </c>
      <c r="F61" s="142">
        <v>48112</v>
      </c>
      <c r="G61" s="139">
        <v>1026</v>
      </c>
      <c r="H61" s="139">
        <v>0</v>
      </c>
      <c r="I61" s="139">
        <v>590</v>
      </c>
      <c r="J61" s="139">
        <v>70</v>
      </c>
      <c r="K61" s="139">
        <v>212</v>
      </c>
      <c r="L61" s="139">
        <v>1898</v>
      </c>
      <c r="M61" s="159">
        <v>44112</v>
      </c>
      <c r="N61" s="139">
        <f t="shared" si="1"/>
        <v>1830</v>
      </c>
      <c r="O61" s="139">
        <v>1022</v>
      </c>
      <c r="P61" s="139">
        <v>0</v>
      </c>
      <c r="Q61" s="139">
        <v>590</v>
      </c>
      <c r="R61" s="139">
        <v>70</v>
      </c>
      <c r="S61" s="139">
        <v>141</v>
      </c>
      <c r="T61" s="139">
        <v>0</v>
      </c>
      <c r="U61" s="139">
        <v>6</v>
      </c>
      <c r="V61" s="139">
        <v>4</v>
      </c>
      <c r="W61" s="139">
        <v>1</v>
      </c>
      <c r="X61" s="168"/>
      <c r="Y61" s="168"/>
      <c r="Z61" s="164"/>
      <c r="AA61" s="164"/>
      <c r="AB61" s="164"/>
      <c r="AC61" s="164"/>
      <c r="AD61" s="164"/>
      <c r="AE61" s="164"/>
      <c r="AF61" s="179">
        <f t="shared" si="2"/>
        <v>44112</v>
      </c>
    </row>
    <row r="62" spans="1:32">
      <c r="A62" s="143" t="s">
        <v>125</v>
      </c>
      <c r="B62" s="140" t="s">
        <v>79</v>
      </c>
      <c r="C62" s="140" t="s">
        <v>53</v>
      </c>
      <c r="D62" s="142">
        <v>42570</v>
      </c>
      <c r="E62" s="141">
        <v>4732</v>
      </c>
      <c r="F62" s="142">
        <v>47302</v>
      </c>
      <c r="G62" s="139">
        <v>0</v>
      </c>
      <c r="H62" s="139">
        <v>946</v>
      </c>
      <c r="I62" s="139">
        <v>0</v>
      </c>
      <c r="J62" s="139">
        <v>0</v>
      </c>
      <c r="K62" s="139">
        <v>169</v>
      </c>
      <c r="L62" s="139">
        <v>1115</v>
      </c>
      <c r="M62" s="159">
        <v>31598</v>
      </c>
      <c r="N62" s="139">
        <f t="shared" si="1"/>
        <v>763</v>
      </c>
      <c r="O62" s="139">
        <v>0</v>
      </c>
      <c r="P62" s="139">
        <v>602</v>
      </c>
      <c r="Q62" s="139">
        <v>0</v>
      </c>
      <c r="R62" s="139">
        <v>0</v>
      </c>
      <c r="S62" s="139">
        <v>161</v>
      </c>
      <c r="T62" s="139">
        <v>0</v>
      </c>
      <c r="U62" s="139">
        <v>0</v>
      </c>
      <c r="V62" s="139">
        <v>0</v>
      </c>
      <c r="W62" s="139">
        <v>0</v>
      </c>
      <c r="X62" s="168"/>
      <c r="Y62" s="168"/>
      <c r="Z62" s="164"/>
      <c r="AA62" s="164"/>
      <c r="AB62" s="164"/>
      <c r="AC62" s="164"/>
      <c r="AD62" s="164"/>
      <c r="AE62" s="164"/>
      <c r="AF62" s="179">
        <f t="shared" si="2"/>
        <v>31598</v>
      </c>
    </row>
    <row r="63" spans="1:32">
      <c r="A63" s="143" t="s">
        <v>126</v>
      </c>
      <c r="B63" s="139"/>
      <c r="C63" s="139"/>
      <c r="D63" s="149">
        <v>2734380</v>
      </c>
      <c r="E63" s="149">
        <v>705400</v>
      </c>
      <c r="F63" s="149">
        <v>3439780</v>
      </c>
      <c r="G63" s="150">
        <f>SUM(G2:G62)</f>
        <v>18891</v>
      </c>
      <c r="H63" s="150">
        <f t="shared" ref="H63:L63" si="3">SUM(H2:H62)</f>
        <v>42028</v>
      </c>
      <c r="I63" s="150">
        <f t="shared" si="3"/>
        <v>10086</v>
      </c>
      <c r="J63" s="150">
        <f t="shared" si="3"/>
        <v>4452</v>
      </c>
      <c r="K63" s="150">
        <f t="shared" si="3"/>
        <v>22740</v>
      </c>
      <c r="L63" s="150">
        <f t="shared" si="3"/>
        <v>98197</v>
      </c>
      <c r="M63" s="151">
        <f>SUM(M2:M62)</f>
        <v>2982243</v>
      </c>
      <c r="N63" s="150">
        <f>SUM(N2:N62)</f>
        <v>84001</v>
      </c>
      <c r="O63" s="150">
        <f t="shared" ref="O63:W63" si="4">SUM(O2:O62)</f>
        <v>15380</v>
      </c>
      <c r="P63" s="150">
        <f t="shared" si="4"/>
        <v>36144</v>
      </c>
      <c r="Q63" s="150">
        <f t="shared" si="4"/>
        <v>8319</v>
      </c>
      <c r="R63" s="150">
        <f t="shared" si="4"/>
        <v>2549</v>
      </c>
      <c r="S63" s="150">
        <f t="shared" si="4"/>
        <v>16291</v>
      </c>
      <c r="T63" s="150">
        <f t="shared" si="4"/>
        <v>447</v>
      </c>
      <c r="U63" s="150">
        <f t="shared" si="4"/>
        <v>4673</v>
      </c>
      <c r="V63" s="150">
        <f t="shared" si="4"/>
        <v>557</v>
      </c>
      <c r="W63" s="150">
        <f t="shared" si="4"/>
        <v>198</v>
      </c>
      <c r="X63" s="169">
        <v>19600</v>
      </c>
      <c r="Y63" s="168">
        <v>10806</v>
      </c>
      <c r="Z63" s="164"/>
      <c r="AA63" s="164"/>
      <c r="AB63" s="164"/>
      <c r="AC63" s="164"/>
      <c r="AD63" s="164"/>
      <c r="AE63" s="164"/>
      <c r="AF63" s="166">
        <f>Y63+X63+M63</f>
        <v>3012649</v>
      </c>
    </row>
    <row r="64" spans="1:32">
      <c r="A64" s="143" t="s">
        <v>127</v>
      </c>
      <c r="B64" s="140" t="s">
        <v>128</v>
      </c>
      <c r="C64" s="140" t="s">
        <v>53</v>
      </c>
      <c r="D64" s="142"/>
      <c r="E64" s="141"/>
      <c r="F64" s="142"/>
      <c r="G64" s="139"/>
      <c r="H64" s="139"/>
      <c r="I64" s="139"/>
      <c r="J64" s="139"/>
      <c r="K64" s="139"/>
      <c r="L64" s="139"/>
      <c r="M64" s="15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68"/>
      <c r="Y64" s="168">
        <v>168</v>
      </c>
      <c r="Z64" s="164"/>
      <c r="AA64" s="164"/>
      <c r="AB64" s="164"/>
      <c r="AC64" s="164"/>
      <c r="AD64" s="164"/>
      <c r="AE64" s="164"/>
      <c r="AF64" s="170">
        <v>168</v>
      </c>
    </row>
    <row r="65" spans="1:32" s="174" customFormat="1">
      <c r="A65" s="171" t="s">
        <v>129</v>
      </c>
      <c r="B65" s="172"/>
      <c r="C65" s="172"/>
      <c r="D65" s="173"/>
      <c r="E65" s="173"/>
      <c r="F65" s="173"/>
      <c r="K65" s="172"/>
      <c r="L65" s="172"/>
      <c r="M65" s="175"/>
      <c r="N65" s="176">
        <f>SUM(O65:U65)+W65</f>
        <v>84544</v>
      </c>
      <c r="O65" s="172">
        <f>O63+Z65</f>
        <v>15570</v>
      </c>
      <c r="P65" s="172">
        <f>P63+AA65</f>
        <v>36239</v>
      </c>
      <c r="Q65" s="172">
        <f>Q63</f>
        <v>8319</v>
      </c>
      <c r="R65" s="172">
        <f>R63</f>
        <v>2549</v>
      </c>
      <c r="S65" s="176">
        <f>S63+AC65</f>
        <v>16323</v>
      </c>
      <c r="T65" s="176">
        <f>T63+AE65</f>
        <v>540</v>
      </c>
      <c r="U65" s="176">
        <f>U63+AD65</f>
        <v>4806</v>
      </c>
      <c r="V65" s="176">
        <f>V63</f>
        <v>557</v>
      </c>
      <c r="W65" s="176">
        <f>W63</f>
        <v>198</v>
      </c>
      <c r="X65" s="177"/>
      <c r="Y65" s="177">
        <f>SUM(Y63:Y64)</f>
        <v>10974</v>
      </c>
      <c r="Z65" s="174">
        <f>SUM(Z2:Z64)</f>
        <v>190</v>
      </c>
      <c r="AA65" s="174">
        <f>SUM(AA2:AA64)</f>
        <v>95</v>
      </c>
      <c r="AB65" s="174">
        <f t="shared" ref="AB65:AE65" si="5">SUM(AB2:AB64)</f>
        <v>0</v>
      </c>
      <c r="AC65" s="174">
        <f t="shared" si="5"/>
        <v>32</v>
      </c>
      <c r="AD65" s="174">
        <f t="shared" si="5"/>
        <v>133</v>
      </c>
      <c r="AE65" s="174">
        <f t="shared" si="5"/>
        <v>93</v>
      </c>
      <c r="AF65" s="178">
        <f>SUM(AF63:AF64)</f>
        <v>3012817</v>
      </c>
    </row>
    <row r="66" spans="1:32">
      <c r="A66" s="139"/>
      <c r="B66" s="139"/>
      <c r="C66" s="139"/>
      <c r="D66" s="147"/>
      <c r="E66" s="147"/>
      <c r="F66" s="147"/>
      <c r="G66" s="147"/>
      <c r="H66" s="139"/>
      <c r="I66" s="139"/>
      <c r="J66" s="139"/>
      <c r="K66" s="139"/>
      <c r="L66" s="139"/>
      <c r="M66" s="142"/>
      <c r="N66" s="139"/>
      <c r="O66" s="139"/>
      <c r="P66" s="139"/>
      <c r="Q66" s="139"/>
      <c r="R66" s="155"/>
      <c r="S66" s="139"/>
      <c r="T66" s="139"/>
      <c r="U66" s="139"/>
      <c r="V66" s="139"/>
    </row>
    <row r="67" spans="1:32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</row>
    <row r="68" spans="1:32">
      <c r="A68" s="148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</row>
  </sheetData>
  <autoFilter ref="A1:AF65" xr:uid="{A693A5D5-3144-4E51-BAAA-07BB5F73AACA}"/>
  <conditionalFormatting sqref="A12">
    <cfRule type="duplicateValues" dxfId="89" priority="14"/>
  </conditionalFormatting>
  <conditionalFormatting sqref="A16">
    <cfRule type="duplicateValues" dxfId="88" priority="13"/>
  </conditionalFormatting>
  <conditionalFormatting sqref="A18">
    <cfRule type="duplicateValues" dxfId="87" priority="12"/>
  </conditionalFormatting>
  <conditionalFormatting sqref="A24">
    <cfRule type="duplicateValues" dxfId="86" priority="11"/>
  </conditionalFormatting>
  <conditionalFormatting sqref="A27">
    <cfRule type="duplicateValues" dxfId="85" priority="10"/>
  </conditionalFormatting>
  <conditionalFormatting sqref="A29">
    <cfRule type="duplicateValues" dxfId="84" priority="9"/>
  </conditionalFormatting>
  <conditionalFormatting sqref="A31">
    <cfRule type="duplicateValues" dxfId="83" priority="8"/>
  </conditionalFormatting>
  <conditionalFormatting sqref="A32">
    <cfRule type="duplicateValues" dxfId="82" priority="7"/>
  </conditionalFormatting>
  <conditionalFormatting sqref="A40">
    <cfRule type="duplicateValues" dxfId="81" priority="6"/>
  </conditionalFormatting>
  <conditionalFormatting sqref="A42">
    <cfRule type="duplicateValues" dxfId="80" priority="5"/>
  </conditionalFormatting>
  <conditionalFormatting sqref="A43">
    <cfRule type="duplicateValues" dxfId="79" priority="4"/>
  </conditionalFormatting>
  <conditionalFormatting sqref="A50:A51">
    <cfRule type="duplicateValues" dxfId="78" priority="3"/>
  </conditionalFormatting>
  <conditionalFormatting sqref="A57">
    <cfRule type="duplicateValues" dxfId="77" priority="2"/>
  </conditionalFormatting>
  <conditionalFormatting sqref="A63 A3:A7 A58:A60 A9:A11 A13:A15 A17 A19:A23 A25:A26 A28 A30 A33:A39 A41 A44:A49 A52:A53 A65">
    <cfRule type="duplicateValues" dxfId="76" priority="32"/>
  </conditionalFormatting>
  <conditionalFormatting sqref="A64 A61:A62">
    <cfRule type="duplicateValues" dxfId="75" priority="33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O77"/>
  <sheetViews>
    <sheetView topLeftCell="C1" workbookViewId="0">
      <selection activeCell="G1" sqref="G1"/>
    </sheetView>
  </sheetViews>
  <sheetFormatPr defaultRowHeight="15" customHeight="1"/>
  <cols>
    <col min="1" max="1" width="56.140625" style="4" customWidth="1"/>
    <col min="2" max="2" width="25.7109375" style="4" customWidth="1"/>
    <col min="3" max="3" width="27.42578125" customWidth="1"/>
    <col min="4" max="4" width="23.140625" customWidth="1"/>
    <col min="5" max="5" width="26.5703125" customWidth="1"/>
    <col min="6" max="6" width="20.42578125" customWidth="1"/>
    <col min="7" max="7" width="20.7109375" customWidth="1"/>
    <col min="8" max="8" width="36" style="49" customWidth="1"/>
    <col min="9" max="9" width="25" style="49" customWidth="1"/>
    <col min="10" max="10" width="25.85546875" style="49" customWidth="1"/>
  </cols>
  <sheetData>
    <row r="1" spans="1:15" ht="15" customHeight="1">
      <c r="A1" s="26" t="s">
        <v>277</v>
      </c>
      <c r="B1" s="26" t="s">
        <v>179</v>
      </c>
      <c r="C1" s="26" t="s">
        <v>182</v>
      </c>
      <c r="D1" s="26" t="s">
        <v>278</v>
      </c>
      <c r="E1" s="47" t="s">
        <v>245</v>
      </c>
      <c r="F1" s="26" t="s">
        <v>12</v>
      </c>
      <c r="G1" s="26" t="s">
        <v>13</v>
      </c>
      <c r="H1" s="26" t="s">
        <v>270</v>
      </c>
      <c r="I1" s="26" t="s">
        <v>248</v>
      </c>
      <c r="J1" s="26" t="s">
        <v>249</v>
      </c>
      <c r="K1" s="63"/>
      <c r="L1" s="63"/>
      <c r="M1" s="63"/>
      <c r="N1" s="63"/>
      <c r="O1" s="63"/>
    </row>
    <row r="2" spans="1:15" ht="15" customHeight="1">
      <c r="A2" s="9" t="s">
        <v>279</v>
      </c>
      <c r="B2" s="9" t="s">
        <v>33</v>
      </c>
      <c r="C2" s="52">
        <v>24960</v>
      </c>
      <c r="D2" s="55">
        <v>624</v>
      </c>
      <c r="E2" s="54">
        <v>40</v>
      </c>
      <c r="F2" s="52">
        <v>24600</v>
      </c>
      <c r="G2" s="53">
        <v>615</v>
      </c>
      <c r="H2" s="55">
        <v>615</v>
      </c>
      <c r="I2" s="55">
        <v>0</v>
      </c>
      <c r="J2" s="55">
        <v>0</v>
      </c>
    </row>
    <row r="3" spans="1:15" ht="15" customHeight="1">
      <c r="A3" s="9" t="s">
        <v>280</v>
      </c>
      <c r="B3" s="9" t="s">
        <v>33</v>
      </c>
      <c r="C3" s="52">
        <v>34000</v>
      </c>
      <c r="D3" s="55">
        <v>850</v>
      </c>
      <c r="E3" s="54">
        <v>40</v>
      </c>
      <c r="F3" s="52">
        <v>34120</v>
      </c>
      <c r="G3" s="53">
        <v>853</v>
      </c>
      <c r="H3" s="55">
        <v>801</v>
      </c>
      <c r="I3" s="55">
        <v>52</v>
      </c>
      <c r="J3" s="55">
        <v>0</v>
      </c>
    </row>
    <row r="4" spans="1:15" ht="15" customHeight="1">
      <c r="A4" s="9" t="s">
        <v>281</v>
      </c>
      <c r="B4" s="9" t="s">
        <v>60</v>
      </c>
      <c r="C4" s="52">
        <v>6000</v>
      </c>
      <c r="D4" s="55">
        <v>150</v>
      </c>
      <c r="E4" s="54">
        <v>40</v>
      </c>
      <c r="F4" s="52">
        <v>11880</v>
      </c>
      <c r="G4" s="53">
        <v>297</v>
      </c>
      <c r="H4" s="55">
        <v>297</v>
      </c>
      <c r="I4" s="55">
        <v>0</v>
      </c>
      <c r="J4" s="55">
        <v>0</v>
      </c>
    </row>
    <row r="5" spans="1:15" ht="15" customHeight="1">
      <c r="A5" s="9" t="s">
        <v>36</v>
      </c>
      <c r="B5" s="38" t="s">
        <v>37</v>
      </c>
      <c r="C5" s="52">
        <v>22000</v>
      </c>
      <c r="D5" s="55">
        <v>550</v>
      </c>
      <c r="E5" s="54">
        <v>40</v>
      </c>
      <c r="F5" s="52">
        <v>22000</v>
      </c>
      <c r="G5" s="53">
        <v>550</v>
      </c>
      <c r="H5" s="55">
        <v>550</v>
      </c>
      <c r="I5" s="55">
        <v>0</v>
      </c>
      <c r="J5" s="55">
        <v>0</v>
      </c>
    </row>
    <row r="6" spans="1:15" ht="15" customHeight="1">
      <c r="A6" s="9" t="s">
        <v>39</v>
      </c>
      <c r="B6" s="9" t="s">
        <v>40</v>
      </c>
      <c r="C6" s="52">
        <v>20000</v>
      </c>
      <c r="D6" s="55">
        <v>500</v>
      </c>
      <c r="E6" s="54">
        <v>40</v>
      </c>
      <c r="F6" s="52">
        <v>18360</v>
      </c>
      <c r="G6" s="53">
        <v>459</v>
      </c>
      <c r="H6" s="55">
        <v>435</v>
      </c>
      <c r="I6" s="55">
        <v>24</v>
      </c>
      <c r="J6" s="55">
        <v>0</v>
      </c>
    </row>
    <row r="7" spans="1:15" ht="15" customHeight="1">
      <c r="A7" s="9" t="s">
        <v>221</v>
      </c>
      <c r="B7" s="9" t="s">
        <v>222</v>
      </c>
      <c r="C7" s="52">
        <v>32000</v>
      </c>
      <c r="D7" s="55">
        <v>800</v>
      </c>
      <c r="E7" s="54">
        <v>40</v>
      </c>
      <c r="F7" s="52">
        <v>28800</v>
      </c>
      <c r="G7" s="53">
        <v>720</v>
      </c>
      <c r="H7" s="55">
        <v>580</v>
      </c>
      <c r="I7" s="55">
        <v>0</v>
      </c>
      <c r="J7" s="55">
        <v>140</v>
      </c>
    </row>
    <row r="8" spans="1:15" ht="15" customHeight="1">
      <c r="A8" s="9" t="s">
        <v>223</v>
      </c>
      <c r="B8" s="9" t="s">
        <v>33</v>
      </c>
      <c r="C8" s="52">
        <v>20000</v>
      </c>
      <c r="D8" s="55">
        <v>500</v>
      </c>
      <c r="E8" s="54">
        <v>40</v>
      </c>
      <c r="F8" s="52">
        <v>20000</v>
      </c>
      <c r="G8" s="53">
        <v>500</v>
      </c>
      <c r="H8" s="55">
        <v>500</v>
      </c>
      <c r="I8" s="55">
        <v>0</v>
      </c>
      <c r="J8" s="55">
        <v>0</v>
      </c>
    </row>
    <row r="9" spans="1:15" ht="15" customHeight="1">
      <c r="A9" s="9" t="s">
        <v>251</v>
      </c>
      <c r="B9" s="9" t="s">
        <v>63</v>
      </c>
      <c r="C9" s="52">
        <v>13120</v>
      </c>
      <c r="D9" s="55">
        <v>328</v>
      </c>
      <c r="E9" s="54">
        <v>40</v>
      </c>
      <c r="F9" s="52">
        <v>13640</v>
      </c>
      <c r="G9" s="53">
        <v>341</v>
      </c>
      <c r="H9" s="55">
        <v>341</v>
      </c>
      <c r="I9" s="55">
        <v>0</v>
      </c>
      <c r="J9" s="55">
        <v>0</v>
      </c>
    </row>
    <row r="10" spans="1:15" ht="15" customHeight="1">
      <c r="A10" s="9" t="s">
        <v>164</v>
      </c>
      <c r="B10" s="9" t="s">
        <v>118</v>
      </c>
      <c r="C10" s="52">
        <v>38800</v>
      </c>
      <c r="D10" s="55">
        <v>970</v>
      </c>
      <c r="E10" s="54">
        <v>40</v>
      </c>
      <c r="F10" s="52">
        <v>38800</v>
      </c>
      <c r="G10" s="53">
        <v>970</v>
      </c>
      <c r="H10" s="55">
        <v>968</v>
      </c>
      <c r="I10" s="55">
        <v>0</v>
      </c>
      <c r="J10" s="55">
        <v>2</v>
      </c>
    </row>
    <row r="11" spans="1:15" ht="15" customHeight="1">
      <c r="A11" s="9" t="s">
        <v>165</v>
      </c>
      <c r="B11" s="9" t="s">
        <v>71</v>
      </c>
      <c r="C11" s="52">
        <v>20000</v>
      </c>
      <c r="D11" s="55">
        <v>500</v>
      </c>
      <c r="E11" s="54">
        <v>40</v>
      </c>
      <c r="F11" s="52">
        <v>19480</v>
      </c>
      <c r="G11" s="53">
        <v>487</v>
      </c>
      <c r="H11" s="55">
        <v>487</v>
      </c>
      <c r="I11" s="55">
        <v>0</v>
      </c>
      <c r="J11" s="55">
        <v>0</v>
      </c>
    </row>
    <row r="12" spans="1:15" ht="15" customHeight="1">
      <c r="A12" s="9" t="s">
        <v>142</v>
      </c>
      <c r="B12" s="9" t="s">
        <v>40</v>
      </c>
      <c r="C12" s="52">
        <v>28000</v>
      </c>
      <c r="D12" s="55">
        <v>700</v>
      </c>
      <c r="E12" s="54">
        <v>40</v>
      </c>
      <c r="F12" s="52">
        <v>27920</v>
      </c>
      <c r="G12" s="53">
        <v>698</v>
      </c>
      <c r="H12" s="55">
        <v>683</v>
      </c>
      <c r="I12" s="55">
        <v>0</v>
      </c>
      <c r="J12" s="55">
        <v>15</v>
      </c>
    </row>
    <row r="13" spans="1:15" ht="15" customHeight="1">
      <c r="A13" s="9" t="s">
        <v>143</v>
      </c>
      <c r="B13" s="9" t="s">
        <v>46</v>
      </c>
      <c r="C13" s="58">
        <v>24960</v>
      </c>
      <c r="D13" s="55">
        <v>624</v>
      </c>
      <c r="E13" s="54">
        <v>40</v>
      </c>
      <c r="F13" s="52">
        <v>25720</v>
      </c>
      <c r="G13" s="53">
        <v>643</v>
      </c>
      <c r="H13" s="55">
        <v>616</v>
      </c>
      <c r="I13" s="55">
        <v>27</v>
      </c>
      <c r="J13" s="55">
        <v>0</v>
      </c>
    </row>
    <row r="14" spans="1:15" ht="15" customHeight="1">
      <c r="A14" s="9" t="s">
        <v>144</v>
      </c>
      <c r="B14" s="9" t="s">
        <v>46</v>
      </c>
      <c r="C14" s="52">
        <v>28800</v>
      </c>
      <c r="D14" s="55">
        <v>720</v>
      </c>
      <c r="E14" s="54">
        <v>40</v>
      </c>
      <c r="F14" s="52">
        <v>28200</v>
      </c>
      <c r="G14" s="53">
        <v>705</v>
      </c>
      <c r="H14" s="55">
        <v>661</v>
      </c>
      <c r="I14" s="55">
        <v>12</v>
      </c>
      <c r="J14" s="55">
        <v>32</v>
      </c>
    </row>
    <row r="15" spans="1:15" ht="15" customHeight="1">
      <c r="A15" s="9" t="s">
        <v>47</v>
      </c>
      <c r="B15" s="9" t="s">
        <v>40</v>
      </c>
      <c r="C15" s="52">
        <v>34000</v>
      </c>
      <c r="D15" s="55">
        <v>850</v>
      </c>
      <c r="E15" s="54">
        <v>40</v>
      </c>
      <c r="F15" s="52">
        <v>31280</v>
      </c>
      <c r="G15" s="53">
        <v>782</v>
      </c>
      <c r="H15" s="55">
        <v>854</v>
      </c>
      <c r="I15" s="55">
        <v>0</v>
      </c>
      <c r="J15" s="55">
        <v>0</v>
      </c>
    </row>
    <row r="16" spans="1:15" ht="15" customHeight="1">
      <c r="A16" s="9" t="s">
        <v>48</v>
      </c>
      <c r="B16" s="9" t="s">
        <v>49</v>
      </c>
      <c r="C16" s="52">
        <v>32000</v>
      </c>
      <c r="D16" s="55">
        <v>800</v>
      </c>
      <c r="E16" s="54">
        <v>40</v>
      </c>
      <c r="F16" s="52">
        <v>32840</v>
      </c>
      <c r="G16" s="53">
        <v>821</v>
      </c>
      <c r="H16" s="55">
        <v>821</v>
      </c>
      <c r="I16" s="55">
        <v>0</v>
      </c>
      <c r="J16" s="55">
        <v>0</v>
      </c>
    </row>
    <row r="17" spans="1:10" ht="15" customHeight="1">
      <c r="A17" s="9" t="s">
        <v>224</v>
      </c>
      <c r="B17" s="9" t="s">
        <v>225</v>
      </c>
      <c r="C17" s="52">
        <v>28000</v>
      </c>
      <c r="D17" s="55">
        <v>700</v>
      </c>
      <c r="E17" s="54">
        <v>40</v>
      </c>
      <c r="F17" s="52">
        <v>28200</v>
      </c>
      <c r="G17" s="53">
        <v>705</v>
      </c>
      <c r="H17" s="55">
        <v>705</v>
      </c>
      <c r="I17" s="55">
        <v>0</v>
      </c>
      <c r="J17" s="55">
        <v>0</v>
      </c>
    </row>
    <row r="18" spans="1:10" ht="15" customHeight="1">
      <c r="A18" s="9" t="s">
        <v>282</v>
      </c>
      <c r="B18" s="9" t="s">
        <v>46</v>
      </c>
      <c r="C18" s="52">
        <v>28000</v>
      </c>
      <c r="D18" s="55">
        <v>700</v>
      </c>
      <c r="E18" s="54">
        <v>40</v>
      </c>
      <c r="F18" s="52">
        <v>29480</v>
      </c>
      <c r="G18" s="53">
        <v>737</v>
      </c>
      <c r="H18" s="55">
        <v>602</v>
      </c>
      <c r="I18" s="55">
        <v>135</v>
      </c>
      <c r="J18" s="55">
        <v>0</v>
      </c>
    </row>
    <row r="19" spans="1:10" ht="15" customHeight="1">
      <c r="A19" s="9" t="s">
        <v>54</v>
      </c>
      <c r="B19" s="9" t="s">
        <v>55</v>
      </c>
      <c r="C19" s="52">
        <v>14000</v>
      </c>
      <c r="D19" s="55">
        <v>350</v>
      </c>
      <c r="E19" s="54">
        <v>40</v>
      </c>
      <c r="F19" s="52">
        <v>13960</v>
      </c>
      <c r="G19" s="53">
        <v>349</v>
      </c>
      <c r="H19" s="55">
        <v>338</v>
      </c>
      <c r="I19" s="55">
        <v>0</v>
      </c>
      <c r="J19" s="55">
        <v>0</v>
      </c>
    </row>
    <row r="20" spans="1:10" ht="15" customHeight="1">
      <c r="A20" s="9" t="s">
        <v>193</v>
      </c>
      <c r="B20" s="38" t="s">
        <v>37</v>
      </c>
      <c r="C20" s="52">
        <v>20000</v>
      </c>
      <c r="D20" s="55">
        <v>500</v>
      </c>
      <c r="E20" s="54">
        <v>40</v>
      </c>
      <c r="F20" s="52">
        <v>20000</v>
      </c>
      <c r="G20" s="53">
        <v>500</v>
      </c>
      <c r="H20" s="55">
        <v>500</v>
      </c>
      <c r="I20" s="55">
        <v>0</v>
      </c>
      <c r="J20" s="55">
        <v>0</v>
      </c>
    </row>
    <row r="21" spans="1:10" ht="15" customHeight="1">
      <c r="A21" s="9" t="s">
        <v>194</v>
      </c>
      <c r="B21" s="9" t="s">
        <v>63</v>
      </c>
      <c r="C21" s="52">
        <v>24000</v>
      </c>
      <c r="D21" s="55">
        <v>600</v>
      </c>
      <c r="E21" s="54">
        <v>40</v>
      </c>
      <c r="F21" s="52">
        <v>24160</v>
      </c>
      <c r="G21" s="53">
        <v>604</v>
      </c>
      <c r="H21" s="55">
        <v>592</v>
      </c>
      <c r="I21" s="55">
        <v>12</v>
      </c>
      <c r="J21" s="55">
        <v>0</v>
      </c>
    </row>
    <row r="22" spans="1:10" ht="15" customHeight="1">
      <c r="A22" s="9" t="s">
        <v>59</v>
      </c>
      <c r="B22" s="9" t="s">
        <v>60</v>
      </c>
      <c r="C22" s="52">
        <v>20000</v>
      </c>
      <c r="D22" s="55">
        <v>500</v>
      </c>
      <c r="E22" s="54">
        <v>40</v>
      </c>
      <c r="F22" s="52">
        <v>21240</v>
      </c>
      <c r="G22" s="53">
        <v>531</v>
      </c>
      <c r="H22" s="55">
        <v>531</v>
      </c>
      <c r="I22" s="55">
        <v>0</v>
      </c>
      <c r="J22" s="55">
        <v>0</v>
      </c>
    </row>
    <row r="23" spans="1:10" ht="15" customHeight="1">
      <c r="A23" s="9" t="s">
        <v>271</v>
      </c>
      <c r="B23" s="9" t="s">
        <v>60</v>
      </c>
      <c r="C23" s="52">
        <v>15600</v>
      </c>
      <c r="D23" s="55">
        <v>390</v>
      </c>
      <c r="E23" s="54">
        <v>40</v>
      </c>
      <c r="F23" s="52">
        <v>15160</v>
      </c>
      <c r="G23" s="53">
        <v>379</v>
      </c>
      <c r="H23" s="55">
        <v>379</v>
      </c>
      <c r="I23" s="55">
        <v>0</v>
      </c>
      <c r="J23" s="55">
        <v>0</v>
      </c>
    </row>
    <row r="24" spans="1:10" ht="15" customHeight="1">
      <c r="A24" s="9" t="s">
        <v>227</v>
      </c>
      <c r="B24" s="9" t="s">
        <v>46</v>
      </c>
      <c r="C24" s="52">
        <v>28000</v>
      </c>
      <c r="D24" s="55">
        <v>700</v>
      </c>
      <c r="E24" s="54">
        <v>40</v>
      </c>
      <c r="F24" s="52">
        <v>27240</v>
      </c>
      <c r="G24" s="53">
        <v>681</v>
      </c>
      <c r="H24" s="55">
        <v>616</v>
      </c>
      <c r="I24" s="55">
        <v>65</v>
      </c>
      <c r="J24" s="55">
        <v>0</v>
      </c>
    </row>
    <row r="25" spans="1:10" ht="15" customHeight="1">
      <c r="A25" s="9" t="s">
        <v>64</v>
      </c>
      <c r="B25" s="9" t="s">
        <v>65</v>
      </c>
      <c r="C25" s="52">
        <v>24960</v>
      </c>
      <c r="D25" s="55">
        <v>624</v>
      </c>
      <c r="E25" s="54">
        <v>40</v>
      </c>
      <c r="F25" s="52">
        <v>24960</v>
      </c>
      <c r="G25" s="53">
        <v>624</v>
      </c>
      <c r="H25" s="55">
        <v>570</v>
      </c>
      <c r="I25" s="55">
        <v>12</v>
      </c>
      <c r="J25" s="55">
        <v>42</v>
      </c>
    </row>
    <row r="26" spans="1:10" ht="15" customHeight="1">
      <c r="A26" s="9" t="s">
        <v>283</v>
      </c>
      <c r="B26" s="9" t="s">
        <v>284</v>
      </c>
      <c r="C26" s="52">
        <v>33760</v>
      </c>
      <c r="D26" s="55">
        <v>844</v>
      </c>
      <c r="E26" s="54">
        <v>40</v>
      </c>
      <c r="F26" s="52">
        <v>13880</v>
      </c>
      <c r="G26" s="53">
        <v>347</v>
      </c>
      <c r="H26" s="55">
        <v>276</v>
      </c>
      <c r="I26" s="55">
        <v>0</v>
      </c>
      <c r="J26" s="55">
        <v>71</v>
      </c>
    </row>
    <row r="27" spans="1:10" ht="15" customHeight="1">
      <c r="A27" s="9" t="s">
        <v>195</v>
      </c>
      <c r="B27" s="9" t="s">
        <v>196</v>
      </c>
      <c r="C27" s="52">
        <v>30240</v>
      </c>
      <c r="D27" s="55">
        <v>756</v>
      </c>
      <c r="E27" s="54">
        <v>40</v>
      </c>
      <c r="F27" s="52">
        <v>22240</v>
      </c>
      <c r="G27" s="53">
        <v>556</v>
      </c>
      <c r="H27" s="55">
        <v>556</v>
      </c>
      <c r="I27" s="55">
        <v>0</v>
      </c>
      <c r="J27" s="55">
        <v>0</v>
      </c>
    </row>
    <row r="28" spans="1:10" ht="15" customHeight="1">
      <c r="A28" s="9" t="s">
        <v>197</v>
      </c>
      <c r="B28" s="9" t="s">
        <v>60</v>
      </c>
      <c r="C28" s="52">
        <v>7200</v>
      </c>
      <c r="D28" s="55">
        <v>180</v>
      </c>
      <c r="E28" s="54">
        <v>40</v>
      </c>
      <c r="F28" s="52">
        <v>6920</v>
      </c>
      <c r="G28" s="53">
        <v>173</v>
      </c>
      <c r="H28" s="55">
        <v>166</v>
      </c>
      <c r="I28" s="55">
        <v>7</v>
      </c>
      <c r="J28" s="55">
        <v>0</v>
      </c>
    </row>
    <row r="29" spans="1:10" ht="15" customHeight="1">
      <c r="A29" s="9" t="s">
        <v>285</v>
      </c>
      <c r="B29" s="9" t="s">
        <v>33</v>
      </c>
      <c r="C29" s="52">
        <v>52080</v>
      </c>
      <c r="D29" s="55">
        <v>1302</v>
      </c>
      <c r="E29" s="54">
        <v>40</v>
      </c>
      <c r="F29" s="52">
        <v>46160</v>
      </c>
      <c r="G29" s="53">
        <v>1154</v>
      </c>
      <c r="H29" s="55">
        <v>785</v>
      </c>
      <c r="I29" s="55">
        <v>0</v>
      </c>
      <c r="J29" s="55">
        <v>163</v>
      </c>
    </row>
    <row r="30" spans="1:10" ht="15" customHeight="1">
      <c r="A30" s="9" t="s">
        <v>147</v>
      </c>
      <c r="B30" s="9" t="s">
        <v>40</v>
      </c>
      <c r="C30" s="52">
        <v>25000</v>
      </c>
      <c r="D30" s="55">
        <v>625</v>
      </c>
      <c r="E30" s="54">
        <v>40</v>
      </c>
      <c r="F30" s="52">
        <v>26040</v>
      </c>
      <c r="G30" s="53">
        <v>651</v>
      </c>
      <c r="H30" s="55">
        <v>599</v>
      </c>
      <c r="I30" s="55">
        <v>0</v>
      </c>
      <c r="J30" s="55">
        <v>52</v>
      </c>
    </row>
    <row r="31" spans="1:10" ht="15" customHeight="1">
      <c r="A31" s="9" t="s">
        <v>286</v>
      </c>
      <c r="B31" s="9" t="s">
        <v>287</v>
      </c>
      <c r="C31" s="52">
        <v>4840</v>
      </c>
      <c r="D31" s="53">
        <v>121</v>
      </c>
      <c r="E31" s="54">
        <v>40</v>
      </c>
      <c r="F31" s="52">
        <v>4840</v>
      </c>
      <c r="G31" s="53">
        <v>121</v>
      </c>
      <c r="H31" s="55">
        <v>78</v>
      </c>
      <c r="I31" s="55">
        <v>0</v>
      </c>
      <c r="J31" s="55">
        <v>39</v>
      </c>
    </row>
    <row r="32" spans="1:10" ht="15" customHeight="1">
      <c r="A32" s="9" t="s">
        <v>72</v>
      </c>
      <c r="B32" s="9" t="s">
        <v>63</v>
      </c>
      <c r="C32" s="52">
        <v>25000</v>
      </c>
      <c r="D32" s="55">
        <v>625</v>
      </c>
      <c r="E32" s="54">
        <v>40</v>
      </c>
      <c r="F32" s="52">
        <v>26800</v>
      </c>
      <c r="G32" s="53">
        <v>670</v>
      </c>
      <c r="H32" s="55">
        <v>617</v>
      </c>
      <c r="I32" s="55">
        <v>0</v>
      </c>
      <c r="J32" s="55">
        <v>53</v>
      </c>
    </row>
    <row r="33" spans="1:10" ht="15" customHeight="1">
      <c r="A33" s="9" t="s">
        <v>288</v>
      </c>
      <c r="B33" s="9" t="s">
        <v>63</v>
      </c>
      <c r="C33" s="52">
        <v>28800</v>
      </c>
      <c r="D33" s="55">
        <v>720</v>
      </c>
      <c r="E33" s="54">
        <v>40</v>
      </c>
      <c r="F33" s="52">
        <v>28320</v>
      </c>
      <c r="G33" s="53">
        <v>708</v>
      </c>
      <c r="H33" s="55">
        <v>708</v>
      </c>
      <c r="I33" s="55">
        <v>0</v>
      </c>
      <c r="J33" s="55">
        <v>0</v>
      </c>
    </row>
    <row r="34" spans="1:10" ht="15" customHeight="1">
      <c r="A34" s="9" t="s">
        <v>73</v>
      </c>
      <c r="B34" s="9" t="s">
        <v>74</v>
      </c>
      <c r="C34" s="52">
        <v>25200</v>
      </c>
      <c r="D34" s="55">
        <v>630</v>
      </c>
      <c r="E34" s="54">
        <v>40</v>
      </c>
      <c r="F34" s="52">
        <v>27120</v>
      </c>
      <c r="G34" s="53">
        <v>678</v>
      </c>
      <c r="H34" s="55">
        <v>661</v>
      </c>
      <c r="I34" s="55">
        <v>0</v>
      </c>
      <c r="J34" s="55">
        <v>17</v>
      </c>
    </row>
    <row r="35" spans="1:10" ht="15" customHeight="1">
      <c r="A35" s="9" t="s">
        <v>289</v>
      </c>
      <c r="B35" s="9" t="s">
        <v>60</v>
      </c>
      <c r="C35" s="52">
        <v>6000</v>
      </c>
      <c r="D35" s="55">
        <v>150</v>
      </c>
      <c r="E35" s="54">
        <v>40</v>
      </c>
      <c r="F35" s="52">
        <v>0</v>
      </c>
      <c r="G35" s="53">
        <v>0</v>
      </c>
      <c r="H35" s="10"/>
      <c r="I35" s="61"/>
      <c r="J35" s="61"/>
    </row>
    <row r="36" spans="1:10" ht="15" customHeight="1">
      <c r="A36" s="9" t="s">
        <v>78</v>
      </c>
      <c r="B36" s="9" t="s">
        <v>79</v>
      </c>
      <c r="C36" s="52">
        <v>6000</v>
      </c>
      <c r="D36" s="55">
        <v>150</v>
      </c>
      <c r="E36" s="54">
        <v>40</v>
      </c>
      <c r="F36" s="52">
        <v>6240</v>
      </c>
      <c r="G36" s="53">
        <v>156</v>
      </c>
      <c r="H36" s="55">
        <v>156</v>
      </c>
      <c r="I36" s="55">
        <v>0</v>
      </c>
      <c r="J36" s="55">
        <v>0</v>
      </c>
    </row>
    <row r="37" spans="1:10" ht="15" customHeight="1">
      <c r="A37" s="9" t="s">
        <v>200</v>
      </c>
      <c r="B37" s="9" t="s">
        <v>60</v>
      </c>
      <c r="C37" s="52">
        <v>12000</v>
      </c>
      <c r="D37" s="55">
        <v>300</v>
      </c>
      <c r="E37" s="54">
        <v>40</v>
      </c>
      <c r="F37" s="52">
        <v>11680</v>
      </c>
      <c r="G37" s="53">
        <v>292</v>
      </c>
      <c r="H37" s="55">
        <v>34</v>
      </c>
      <c r="I37" s="55">
        <v>258</v>
      </c>
      <c r="J37" s="55">
        <v>0</v>
      </c>
    </row>
    <row r="38" spans="1:10" ht="15" customHeight="1">
      <c r="A38" s="9" t="s">
        <v>229</v>
      </c>
      <c r="B38" s="9" t="s">
        <v>273</v>
      </c>
      <c r="C38" s="52">
        <v>4800</v>
      </c>
      <c r="D38" s="55">
        <v>120</v>
      </c>
      <c r="E38" s="54">
        <v>40</v>
      </c>
      <c r="F38" s="52">
        <v>6400</v>
      </c>
      <c r="G38" s="53">
        <v>160</v>
      </c>
      <c r="H38" s="55">
        <v>160</v>
      </c>
      <c r="I38" s="55">
        <v>0</v>
      </c>
      <c r="J38" s="55">
        <v>0</v>
      </c>
    </row>
    <row r="39" spans="1:10" ht="15" customHeight="1">
      <c r="A39" s="9" t="s">
        <v>149</v>
      </c>
      <c r="B39" s="9" t="s">
        <v>40</v>
      </c>
      <c r="C39" s="52">
        <v>29000</v>
      </c>
      <c r="D39" s="55">
        <v>725</v>
      </c>
      <c r="E39" s="54">
        <v>40</v>
      </c>
      <c r="F39" s="52">
        <v>29000</v>
      </c>
      <c r="G39" s="53">
        <v>725</v>
      </c>
      <c r="H39" s="55">
        <v>725</v>
      </c>
      <c r="I39" s="55">
        <v>0</v>
      </c>
      <c r="J39" s="55">
        <v>0</v>
      </c>
    </row>
    <row r="40" spans="1:10" ht="15" customHeight="1">
      <c r="A40" s="9" t="s">
        <v>257</v>
      </c>
      <c r="B40" s="9" t="s">
        <v>258</v>
      </c>
      <c r="C40" s="52">
        <v>68000</v>
      </c>
      <c r="D40" s="55">
        <v>1700</v>
      </c>
      <c r="E40" s="54">
        <v>40</v>
      </c>
      <c r="F40" s="52">
        <v>69760</v>
      </c>
      <c r="G40" s="53">
        <v>1744</v>
      </c>
      <c r="H40" s="55">
        <v>0</v>
      </c>
      <c r="I40" s="55">
        <v>1346</v>
      </c>
      <c r="J40" s="55">
        <v>384</v>
      </c>
    </row>
    <row r="41" spans="1:10" ht="15" customHeight="1">
      <c r="A41" s="9" t="s">
        <v>169</v>
      </c>
      <c r="B41" s="43" t="s">
        <v>170</v>
      </c>
      <c r="C41" s="57">
        <v>25920</v>
      </c>
      <c r="D41" s="55">
        <v>648</v>
      </c>
      <c r="E41" s="54">
        <v>40</v>
      </c>
      <c r="F41" s="52">
        <v>23320</v>
      </c>
      <c r="G41" s="53">
        <v>583</v>
      </c>
      <c r="H41" s="55">
        <v>583</v>
      </c>
      <c r="I41" s="55">
        <v>0</v>
      </c>
      <c r="J41" s="55">
        <v>0</v>
      </c>
    </row>
    <row r="42" spans="1:10" ht="15" customHeight="1">
      <c r="A42" s="9" t="s">
        <v>259</v>
      </c>
      <c r="B42" s="9" t="s">
        <v>85</v>
      </c>
      <c r="C42" s="52">
        <v>21600</v>
      </c>
      <c r="D42" s="55">
        <v>540</v>
      </c>
      <c r="E42" s="54">
        <v>40</v>
      </c>
      <c r="F42" s="52">
        <v>23040</v>
      </c>
      <c r="G42" s="53">
        <v>576</v>
      </c>
      <c r="H42" s="55">
        <v>576</v>
      </c>
      <c r="I42" s="55">
        <v>0</v>
      </c>
      <c r="J42" s="55">
        <v>0</v>
      </c>
    </row>
    <row r="43" spans="1:10" ht="15" customHeight="1">
      <c r="A43" s="9" t="s">
        <v>202</v>
      </c>
      <c r="B43" s="9" t="s">
        <v>63</v>
      </c>
      <c r="C43" s="52">
        <v>16000</v>
      </c>
      <c r="D43" s="55">
        <v>400</v>
      </c>
      <c r="E43" s="54">
        <v>40</v>
      </c>
      <c r="F43" s="52">
        <v>18080</v>
      </c>
      <c r="G43" s="53">
        <v>452</v>
      </c>
      <c r="H43" s="55">
        <v>443</v>
      </c>
      <c r="I43" s="55">
        <v>9</v>
      </c>
      <c r="J43" s="55">
        <v>0</v>
      </c>
    </row>
    <row r="44" spans="1:10" ht="15" customHeight="1">
      <c r="A44" s="9" t="s">
        <v>83</v>
      </c>
      <c r="B44" s="9" t="s">
        <v>49</v>
      </c>
      <c r="C44" s="52">
        <v>20800</v>
      </c>
      <c r="D44" s="55">
        <v>520</v>
      </c>
      <c r="E44" s="54">
        <v>40</v>
      </c>
      <c r="F44" s="52">
        <v>20760</v>
      </c>
      <c r="G44" s="53">
        <v>519</v>
      </c>
      <c r="H44" s="55">
        <v>527</v>
      </c>
      <c r="I44" s="55">
        <v>0</v>
      </c>
      <c r="J44" s="55">
        <v>0</v>
      </c>
    </row>
    <row r="45" spans="1:10" ht="15" customHeight="1">
      <c r="A45" s="9" t="s">
        <v>171</v>
      </c>
      <c r="B45" s="9" t="s">
        <v>85</v>
      </c>
      <c r="C45" s="52">
        <v>14240</v>
      </c>
      <c r="D45" s="55">
        <v>356</v>
      </c>
      <c r="E45" s="54">
        <v>40</v>
      </c>
      <c r="F45" s="52">
        <v>18080</v>
      </c>
      <c r="G45" s="53">
        <v>452</v>
      </c>
      <c r="H45" s="55">
        <v>444</v>
      </c>
      <c r="I45" s="55">
        <v>0</v>
      </c>
      <c r="J45" s="55">
        <v>8</v>
      </c>
    </row>
    <row r="46" spans="1:10" ht="15" customHeight="1">
      <c r="A46" s="9" t="s">
        <v>86</v>
      </c>
      <c r="B46" s="9" t="s">
        <v>74</v>
      </c>
      <c r="C46" s="52">
        <v>24000</v>
      </c>
      <c r="D46" s="55">
        <v>600</v>
      </c>
      <c r="E46" s="54">
        <v>40</v>
      </c>
      <c r="F46" s="52">
        <v>26320</v>
      </c>
      <c r="G46" s="53">
        <v>658</v>
      </c>
      <c r="H46" s="55">
        <v>466</v>
      </c>
      <c r="I46" s="55">
        <v>92</v>
      </c>
      <c r="J46" s="55">
        <v>100</v>
      </c>
    </row>
    <row r="47" spans="1:10" ht="15" customHeight="1">
      <c r="A47" s="9" t="s">
        <v>88</v>
      </c>
      <c r="B47" s="38" t="s">
        <v>89</v>
      </c>
      <c r="C47" s="52">
        <v>56000</v>
      </c>
      <c r="D47" s="55">
        <v>1400</v>
      </c>
      <c r="E47" s="54">
        <v>40</v>
      </c>
      <c r="F47" s="52">
        <v>63800</v>
      </c>
      <c r="G47" s="53">
        <v>1595</v>
      </c>
      <c r="H47" s="55">
        <v>1595</v>
      </c>
      <c r="I47" s="55">
        <v>0</v>
      </c>
      <c r="J47" s="55">
        <v>0</v>
      </c>
    </row>
    <row r="48" spans="1:10" ht="15" customHeight="1">
      <c r="A48" s="9" t="s">
        <v>151</v>
      </c>
      <c r="B48" s="9" t="s">
        <v>91</v>
      </c>
      <c r="C48" s="52">
        <v>19600</v>
      </c>
      <c r="D48" s="55">
        <v>490</v>
      </c>
      <c r="E48" s="54">
        <v>40</v>
      </c>
      <c r="F48" s="52">
        <v>19560</v>
      </c>
      <c r="G48" s="53">
        <v>489</v>
      </c>
      <c r="H48" s="55">
        <v>489</v>
      </c>
      <c r="I48" s="55">
        <v>0</v>
      </c>
      <c r="J48" s="55">
        <v>0</v>
      </c>
    </row>
    <row r="49" spans="1:10" ht="15" customHeight="1">
      <c r="A49" s="9" t="s">
        <v>152</v>
      </c>
      <c r="B49" s="9" t="s">
        <v>94</v>
      </c>
      <c r="C49" s="52">
        <v>20000</v>
      </c>
      <c r="D49" s="55">
        <v>500</v>
      </c>
      <c r="E49" s="54">
        <v>40</v>
      </c>
      <c r="F49" s="52">
        <v>19800</v>
      </c>
      <c r="G49" s="53">
        <v>495</v>
      </c>
      <c r="H49" s="55">
        <v>0</v>
      </c>
      <c r="I49" s="55">
        <v>130</v>
      </c>
      <c r="J49" s="55">
        <v>365</v>
      </c>
    </row>
    <row r="50" spans="1:10" ht="15" customHeight="1">
      <c r="A50" s="9" t="s">
        <v>235</v>
      </c>
      <c r="B50" s="9" t="s">
        <v>46</v>
      </c>
      <c r="C50" s="52">
        <v>26000</v>
      </c>
      <c r="D50" s="55">
        <v>650</v>
      </c>
      <c r="E50" s="54">
        <v>40</v>
      </c>
      <c r="F50" s="52">
        <v>28440</v>
      </c>
      <c r="G50" s="53">
        <v>711</v>
      </c>
      <c r="H50" s="55">
        <v>711</v>
      </c>
      <c r="I50" s="55">
        <v>0</v>
      </c>
      <c r="J50" s="55">
        <v>0</v>
      </c>
    </row>
    <row r="51" spans="1:10" ht="15" customHeight="1">
      <c r="A51" s="9" t="s">
        <v>95</v>
      </c>
      <c r="B51" s="9" t="s">
        <v>49</v>
      </c>
      <c r="C51" s="52">
        <v>32000</v>
      </c>
      <c r="D51" s="55">
        <v>800</v>
      </c>
      <c r="E51" s="54">
        <v>40</v>
      </c>
      <c r="F51" s="52">
        <v>39720</v>
      </c>
      <c r="G51" s="53">
        <v>993</v>
      </c>
      <c r="H51" s="55">
        <v>993</v>
      </c>
      <c r="I51" s="55">
        <v>0</v>
      </c>
      <c r="J51" s="55">
        <v>0</v>
      </c>
    </row>
    <row r="52" spans="1:10" ht="15" customHeight="1">
      <c r="A52" s="9" t="s">
        <v>96</v>
      </c>
      <c r="B52" s="9" t="s">
        <v>49</v>
      </c>
      <c r="C52" s="52">
        <v>34800</v>
      </c>
      <c r="D52" s="55">
        <v>870</v>
      </c>
      <c r="E52" s="54">
        <v>40</v>
      </c>
      <c r="F52" s="52">
        <v>34880</v>
      </c>
      <c r="G52" s="53">
        <v>872</v>
      </c>
      <c r="H52" s="55">
        <v>866</v>
      </c>
      <c r="I52" s="55">
        <v>6</v>
      </c>
      <c r="J52" s="55">
        <v>0</v>
      </c>
    </row>
    <row r="53" spans="1:10" ht="15" customHeight="1">
      <c r="A53" s="9" t="s">
        <v>290</v>
      </c>
      <c r="B53" s="9" t="s">
        <v>274</v>
      </c>
      <c r="C53" s="59">
        <v>54400</v>
      </c>
      <c r="D53" s="55">
        <v>1360</v>
      </c>
      <c r="E53" s="54">
        <v>40</v>
      </c>
      <c r="F53" s="52">
        <v>52640</v>
      </c>
      <c r="G53" s="53">
        <v>1316</v>
      </c>
      <c r="H53" s="55">
        <v>1232</v>
      </c>
      <c r="I53" s="55">
        <v>84</v>
      </c>
      <c r="J53" s="55">
        <v>0</v>
      </c>
    </row>
    <row r="54" spans="1:10" ht="15" customHeight="1">
      <c r="A54" s="9" t="s">
        <v>97</v>
      </c>
      <c r="B54" s="9" t="s">
        <v>98</v>
      </c>
      <c r="C54" s="52">
        <v>18000</v>
      </c>
      <c r="D54" s="55">
        <v>450</v>
      </c>
      <c r="E54" s="54">
        <v>40</v>
      </c>
      <c r="F54" s="52">
        <v>19800</v>
      </c>
      <c r="G54" s="53">
        <v>495</v>
      </c>
      <c r="H54" s="55">
        <v>495</v>
      </c>
      <c r="I54" s="55">
        <v>0</v>
      </c>
      <c r="J54" s="55">
        <v>0</v>
      </c>
    </row>
    <row r="55" spans="1:10" ht="15" customHeight="1">
      <c r="A55" s="9" t="s">
        <v>153</v>
      </c>
      <c r="B55" s="9" t="s">
        <v>65</v>
      </c>
      <c r="C55" s="52">
        <v>26400</v>
      </c>
      <c r="D55" s="55">
        <v>660</v>
      </c>
      <c r="E55" s="54">
        <v>40</v>
      </c>
      <c r="F55" s="52">
        <v>23880</v>
      </c>
      <c r="G55" s="53">
        <v>597</v>
      </c>
      <c r="H55" s="55">
        <v>567</v>
      </c>
      <c r="I55" s="55">
        <v>30</v>
      </c>
      <c r="J55" s="55">
        <v>0</v>
      </c>
    </row>
    <row r="56" spans="1:10" ht="15" customHeight="1">
      <c r="A56" s="9" t="s">
        <v>103</v>
      </c>
      <c r="B56" s="9" t="s">
        <v>104</v>
      </c>
      <c r="C56" s="52">
        <v>30000</v>
      </c>
      <c r="D56" s="55">
        <v>750</v>
      </c>
      <c r="E56" s="54">
        <v>40</v>
      </c>
      <c r="F56" s="52">
        <v>30920</v>
      </c>
      <c r="G56" s="53">
        <v>773</v>
      </c>
      <c r="H56" s="55">
        <v>773</v>
      </c>
      <c r="I56" s="55">
        <v>0</v>
      </c>
      <c r="J56" s="55">
        <v>0</v>
      </c>
    </row>
    <row r="57" spans="1:10" ht="15" customHeight="1">
      <c r="A57" s="9" t="s">
        <v>154</v>
      </c>
      <c r="B57" s="9" t="s">
        <v>74</v>
      </c>
      <c r="C57" s="52">
        <v>36000</v>
      </c>
      <c r="D57" s="55">
        <v>900</v>
      </c>
      <c r="E57" s="54">
        <v>40</v>
      </c>
      <c r="F57" s="52">
        <v>36120</v>
      </c>
      <c r="G57" s="53">
        <v>903</v>
      </c>
      <c r="H57" s="55">
        <v>903</v>
      </c>
      <c r="I57" s="55">
        <v>0</v>
      </c>
      <c r="J57" s="55">
        <v>0</v>
      </c>
    </row>
    <row r="58" spans="1:10" ht="15" customHeight="1">
      <c r="A58" s="9" t="s">
        <v>212</v>
      </c>
      <c r="B58" s="9" t="s">
        <v>63</v>
      </c>
      <c r="C58" s="52">
        <v>24000</v>
      </c>
      <c r="D58" s="55">
        <v>600</v>
      </c>
      <c r="E58" s="54">
        <v>40</v>
      </c>
      <c r="F58" s="52">
        <v>19200</v>
      </c>
      <c r="G58" s="53">
        <v>480</v>
      </c>
      <c r="H58" s="55">
        <v>480</v>
      </c>
      <c r="I58" s="55">
        <v>0</v>
      </c>
      <c r="J58" s="55">
        <v>0</v>
      </c>
    </row>
    <row r="59" spans="1:10" ht="15" customHeight="1">
      <c r="A59" s="9" t="s">
        <v>275</v>
      </c>
      <c r="B59" s="9" t="s">
        <v>74</v>
      </c>
      <c r="C59" s="52">
        <v>24000</v>
      </c>
      <c r="D59" s="55">
        <v>600</v>
      </c>
      <c r="E59" s="54">
        <v>40</v>
      </c>
      <c r="F59" s="52">
        <v>24240</v>
      </c>
      <c r="G59" s="53">
        <v>606</v>
      </c>
      <c r="H59" s="55">
        <v>606</v>
      </c>
      <c r="I59" s="55">
        <v>0</v>
      </c>
      <c r="J59" s="55">
        <v>0</v>
      </c>
    </row>
    <row r="60" spans="1:10" ht="15" customHeight="1">
      <c r="A60" s="9" t="s">
        <v>291</v>
      </c>
      <c r="B60" s="9" t="s">
        <v>104</v>
      </c>
      <c r="C60" s="52">
        <v>30000</v>
      </c>
      <c r="D60" s="55">
        <v>750</v>
      </c>
      <c r="E60" s="54">
        <v>40</v>
      </c>
      <c r="F60" s="52">
        <v>30040</v>
      </c>
      <c r="G60" s="53">
        <v>751</v>
      </c>
      <c r="H60" s="55">
        <v>737</v>
      </c>
      <c r="I60" s="55">
        <v>0</v>
      </c>
      <c r="J60" s="55">
        <v>10</v>
      </c>
    </row>
    <row r="61" spans="1:10" ht="15" customHeight="1">
      <c r="A61" s="9" t="s">
        <v>213</v>
      </c>
      <c r="B61" s="9" t="s">
        <v>63</v>
      </c>
      <c r="C61" s="52">
        <v>20000</v>
      </c>
      <c r="D61" s="55">
        <v>500</v>
      </c>
      <c r="E61" s="54">
        <v>40</v>
      </c>
      <c r="F61" s="52">
        <v>19960</v>
      </c>
      <c r="G61" s="53">
        <v>499</v>
      </c>
      <c r="H61" s="55">
        <v>499</v>
      </c>
      <c r="I61" s="55">
        <v>0</v>
      </c>
      <c r="J61" s="55">
        <v>0</v>
      </c>
    </row>
    <row r="62" spans="1:10" ht="15" customHeight="1">
      <c r="A62" s="9" t="s">
        <v>110</v>
      </c>
      <c r="B62" s="9" t="s">
        <v>111</v>
      </c>
      <c r="C62" s="52">
        <v>45000</v>
      </c>
      <c r="D62" s="55">
        <v>1125</v>
      </c>
      <c r="E62" s="54">
        <v>40</v>
      </c>
      <c r="F62" s="52">
        <v>46040</v>
      </c>
      <c r="G62" s="53">
        <v>1151</v>
      </c>
      <c r="H62" s="55">
        <v>1151</v>
      </c>
      <c r="I62" s="55">
        <v>0</v>
      </c>
      <c r="J62" s="55">
        <v>0</v>
      </c>
    </row>
    <row r="63" spans="1:10" ht="15" customHeight="1">
      <c r="A63" s="9" t="s">
        <v>292</v>
      </c>
      <c r="B63" s="9" t="s">
        <v>60</v>
      </c>
      <c r="C63" s="52">
        <v>12000</v>
      </c>
      <c r="D63" s="55">
        <v>300</v>
      </c>
      <c r="E63" s="54">
        <v>40</v>
      </c>
      <c r="F63" s="52">
        <v>12120</v>
      </c>
      <c r="G63" s="53">
        <v>303</v>
      </c>
      <c r="H63" s="55">
        <v>303</v>
      </c>
      <c r="I63" s="55">
        <v>0</v>
      </c>
      <c r="J63" s="55">
        <v>0</v>
      </c>
    </row>
    <row r="64" spans="1:10" ht="15" customHeight="1">
      <c r="A64" s="9" t="s">
        <v>114</v>
      </c>
      <c r="B64" s="9" t="s">
        <v>63</v>
      </c>
      <c r="C64" s="52">
        <v>18720</v>
      </c>
      <c r="D64" s="55">
        <v>468</v>
      </c>
      <c r="E64" s="54">
        <v>40</v>
      </c>
      <c r="F64" s="52">
        <v>17960</v>
      </c>
      <c r="G64" s="53">
        <v>449</v>
      </c>
      <c r="H64" s="55">
        <v>373</v>
      </c>
      <c r="I64" s="55">
        <v>0</v>
      </c>
      <c r="J64" s="55">
        <v>76</v>
      </c>
    </row>
    <row r="65" spans="1:10" ht="15" customHeight="1">
      <c r="A65" s="9" t="s">
        <v>115</v>
      </c>
      <c r="B65" s="9" t="s">
        <v>65</v>
      </c>
      <c r="C65" s="52">
        <v>52000</v>
      </c>
      <c r="D65" s="55">
        <v>1300</v>
      </c>
      <c r="E65" s="54">
        <v>40</v>
      </c>
      <c r="F65" s="52">
        <v>52440</v>
      </c>
      <c r="G65" s="53">
        <v>1311</v>
      </c>
      <c r="H65" s="55">
        <v>1246</v>
      </c>
      <c r="I65" s="55">
        <v>65</v>
      </c>
      <c r="J65" s="55">
        <v>0</v>
      </c>
    </row>
    <row r="66" spans="1:10" ht="15" customHeight="1">
      <c r="A66" s="9" t="s">
        <v>263</v>
      </c>
      <c r="B66" s="9" t="s">
        <v>240</v>
      </c>
      <c r="C66" s="52">
        <v>7200</v>
      </c>
      <c r="D66" s="55">
        <v>180</v>
      </c>
      <c r="E66" s="54">
        <v>40</v>
      </c>
      <c r="F66" s="52">
        <v>7200</v>
      </c>
      <c r="G66" s="53">
        <v>180</v>
      </c>
      <c r="H66" s="55">
        <v>0</v>
      </c>
      <c r="I66" s="55">
        <v>85</v>
      </c>
      <c r="J66" s="55">
        <v>95</v>
      </c>
    </row>
    <row r="67" spans="1:10" ht="15" customHeight="1">
      <c r="A67" s="9" t="s">
        <v>117</v>
      </c>
      <c r="B67" s="9" t="s">
        <v>118</v>
      </c>
      <c r="C67" s="52">
        <v>43920</v>
      </c>
      <c r="D67" s="55">
        <v>1098</v>
      </c>
      <c r="E67" s="54">
        <v>40</v>
      </c>
      <c r="F67" s="52">
        <v>45920</v>
      </c>
      <c r="G67" s="53">
        <v>1148</v>
      </c>
      <c r="H67" s="55">
        <v>1136</v>
      </c>
      <c r="I67" s="55">
        <v>0</v>
      </c>
      <c r="J67" s="55">
        <v>12</v>
      </c>
    </row>
    <row r="68" spans="1:10" ht="15" customHeight="1">
      <c r="A68" s="9" t="s">
        <v>120</v>
      </c>
      <c r="B68" s="9" t="s">
        <v>118</v>
      </c>
      <c r="C68" s="52">
        <v>71200</v>
      </c>
      <c r="D68" s="55">
        <v>1780</v>
      </c>
      <c r="E68" s="54">
        <v>40</v>
      </c>
      <c r="F68" s="52">
        <v>68240</v>
      </c>
      <c r="G68" s="53">
        <v>1706</v>
      </c>
      <c r="H68" s="55">
        <v>1566</v>
      </c>
      <c r="I68" s="55">
        <v>0</v>
      </c>
      <c r="J68" s="55">
        <v>5</v>
      </c>
    </row>
    <row r="69" spans="1:10" ht="15" customHeight="1">
      <c r="A69" s="9" t="s">
        <v>121</v>
      </c>
      <c r="B69" s="9" t="s">
        <v>63</v>
      </c>
      <c r="C69" s="52">
        <v>25000</v>
      </c>
      <c r="D69" s="55">
        <v>625</v>
      </c>
      <c r="E69" s="54">
        <v>40</v>
      </c>
      <c r="F69" s="52">
        <v>27200</v>
      </c>
      <c r="G69" s="53">
        <v>680</v>
      </c>
      <c r="H69" s="55">
        <v>680</v>
      </c>
      <c r="I69" s="55">
        <v>0</v>
      </c>
      <c r="J69" s="55">
        <v>0</v>
      </c>
    </row>
    <row r="70" spans="1:10" ht="15" customHeight="1">
      <c r="A70" s="9" t="s">
        <v>293</v>
      </c>
      <c r="B70" s="9" t="s">
        <v>60</v>
      </c>
      <c r="C70" s="52">
        <v>9080</v>
      </c>
      <c r="D70" s="55">
        <v>227</v>
      </c>
      <c r="E70" s="54">
        <v>40</v>
      </c>
      <c r="F70" s="52">
        <v>6360</v>
      </c>
      <c r="G70" s="53">
        <v>159</v>
      </c>
      <c r="H70" s="55">
        <v>159</v>
      </c>
      <c r="I70" s="55">
        <v>0</v>
      </c>
      <c r="J70" s="55">
        <v>0</v>
      </c>
    </row>
    <row r="71" spans="1:10" ht="15" customHeight="1">
      <c r="A71" s="9" t="s">
        <v>265</v>
      </c>
      <c r="B71" s="9" t="s">
        <v>65</v>
      </c>
      <c r="C71" s="52">
        <v>24000</v>
      </c>
      <c r="D71" s="55">
        <v>600</v>
      </c>
      <c r="E71" s="54">
        <v>40</v>
      </c>
      <c r="F71" s="52">
        <v>18880</v>
      </c>
      <c r="G71" s="53">
        <v>472</v>
      </c>
      <c r="H71" s="55">
        <v>472</v>
      </c>
      <c r="I71" s="55">
        <v>0</v>
      </c>
      <c r="J71" s="55">
        <v>0</v>
      </c>
    </row>
    <row r="72" spans="1:10" ht="15" customHeight="1">
      <c r="A72" s="9" t="s">
        <v>276</v>
      </c>
      <c r="B72" s="9" t="s">
        <v>40</v>
      </c>
      <c r="C72" s="52">
        <v>24000</v>
      </c>
      <c r="D72" s="55">
        <v>600</v>
      </c>
      <c r="E72" s="54">
        <v>40</v>
      </c>
      <c r="F72" s="52">
        <v>22560</v>
      </c>
      <c r="G72" s="53">
        <v>564</v>
      </c>
      <c r="H72" s="55">
        <v>58</v>
      </c>
      <c r="I72" s="55">
        <v>506</v>
      </c>
      <c r="J72" s="55">
        <v>0</v>
      </c>
    </row>
    <row r="73" spans="1:10" ht="15" customHeight="1">
      <c r="A73" s="9" t="s">
        <v>123</v>
      </c>
      <c r="B73" s="9" t="s">
        <v>40</v>
      </c>
      <c r="C73" s="52">
        <v>20000</v>
      </c>
      <c r="D73" s="55">
        <v>500</v>
      </c>
      <c r="E73" s="54">
        <v>40</v>
      </c>
      <c r="F73" s="52">
        <v>20000</v>
      </c>
      <c r="G73" s="53">
        <v>500</v>
      </c>
      <c r="H73" s="55">
        <v>500</v>
      </c>
      <c r="I73" s="55">
        <v>0</v>
      </c>
      <c r="J73" s="55">
        <v>0</v>
      </c>
    </row>
    <row r="74" spans="1:10" ht="15" customHeight="1">
      <c r="A74" s="9" t="s">
        <v>124</v>
      </c>
      <c r="B74" s="9" t="s">
        <v>98</v>
      </c>
      <c r="C74" s="52">
        <v>31000</v>
      </c>
      <c r="D74" s="55">
        <v>775</v>
      </c>
      <c r="E74" s="54">
        <v>40</v>
      </c>
      <c r="F74" s="52">
        <v>31000</v>
      </c>
      <c r="G74" s="53">
        <v>775</v>
      </c>
      <c r="H74" s="55">
        <v>700</v>
      </c>
      <c r="I74" s="55">
        <v>0</v>
      </c>
      <c r="J74" s="55">
        <v>75</v>
      </c>
    </row>
    <row r="75" spans="1:10" ht="15" customHeight="1">
      <c r="A75" s="9" t="s">
        <v>125</v>
      </c>
      <c r="B75" s="9" t="s">
        <v>79</v>
      </c>
      <c r="C75" s="52">
        <v>24000</v>
      </c>
      <c r="D75" s="55">
        <v>600</v>
      </c>
      <c r="E75" s="54">
        <v>40</v>
      </c>
      <c r="F75" s="52">
        <v>24000</v>
      </c>
      <c r="G75" s="53">
        <v>600</v>
      </c>
      <c r="H75" s="55">
        <v>373</v>
      </c>
      <c r="I75" s="55">
        <v>179</v>
      </c>
      <c r="J75" s="55">
        <v>0</v>
      </c>
    </row>
    <row r="76" spans="1:10" ht="15" customHeight="1">
      <c r="B76" s="60"/>
      <c r="C76" s="56"/>
      <c r="D76" s="49"/>
      <c r="E76" s="50"/>
      <c r="F76" s="51"/>
      <c r="G76" s="62"/>
      <c r="H76" s="4"/>
    </row>
    <row r="77" spans="1:10" ht="15" customHeight="1">
      <c r="A77" s="39"/>
    </row>
  </sheetData>
  <autoFilter ref="A1:J1" xr:uid="{00000000-0009-0000-0000-000004000000}">
    <sortState xmlns:xlrd2="http://schemas.microsoft.com/office/spreadsheetml/2017/richdata2" ref="A2:J76">
      <sortCondition ref="A1:A76"/>
    </sortState>
  </autoFilter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8"/>
  <sheetViews>
    <sheetView workbookViewId="0">
      <pane ySplit="1" topLeftCell="A59" activePane="bottomLeft" state="frozen"/>
      <selection pane="bottomLeft" activeCell="A18" sqref="A18"/>
    </sheetView>
  </sheetViews>
  <sheetFormatPr defaultColWidth="14.140625" defaultRowHeight="14.45"/>
  <cols>
    <col min="1" max="1" width="53.140625" style="4" customWidth="1"/>
    <col min="2" max="2" width="25.7109375" style="4" customWidth="1"/>
    <col min="3" max="3" width="22.140625" style="4" customWidth="1"/>
    <col min="4" max="6" width="23.140625" style="4" customWidth="1"/>
    <col min="7" max="7" width="25.140625" style="4" bestFit="1" customWidth="1"/>
    <col min="8" max="8" width="12.7109375" style="4" customWidth="1"/>
    <col min="9" max="9" width="11.140625" style="4" customWidth="1"/>
    <col min="10" max="13" width="13.42578125" style="4" bestFit="1" customWidth="1"/>
    <col min="14" max="16384" width="14.140625" style="4"/>
  </cols>
  <sheetData>
    <row r="1" spans="1:7" s="37" customFormat="1">
      <c r="A1" s="26" t="s">
        <v>277</v>
      </c>
      <c r="B1" s="26" t="s">
        <v>179</v>
      </c>
      <c r="C1" s="26" t="s">
        <v>182</v>
      </c>
      <c r="D1" s="26" t="s">
        <v>278</v>
      </c>
      <c r="E1" s="47" t="s">
        <v>245</v>
      </c>
      <c r="F1" s="26" t="s">
        <v>12</v>
      </c>
      <c r="G1" s="26" t="s">
        <v>13</v>
      </c>
    </row>
    <row r="2" spans="1:7">
      <c r="A2" s="9" t="s">
        <v>294</v>
      </c>
      <c r="B2" s="38" t="s">
        <v>60</v>
      </c>
      <c r="C2" s="40">
        <v>2880</v>
      </c>
      <c r="D2" s="10">
        <v>72</v>
      </c>
      <c r="E2" s="46">
        <v>40</v>
      </c>
      <c r="F2" s="40">
        <v>0</v>
      </c>
      <c r="G2" s="38">
        <v>0</v>
      </c>
    </row>
    <row r="3" spans="1:7">
      <c r="A3" s="10" t="s">
        <v>36</v>
      </c>
      <c r="B3" s="38" t="s">
        <v>37</v>
      </c>
      <c r="C3" s="40">
        <v>22000</v>
      </c>
      <c r="D3" s="10">
        <v>550</v>
      </c>
      <c r="E3" s="46">
        <v>40</v>
      </c>
      <c r="F3" s="40">
        <v>22000</v>
      </c>
      <c r="G3" s="38">
        <v>550</v>
      </c>
    </row>
    <row r="4" spans="1:7">
      <c r="A4" s="10" t="s">
        <v>295</v>
      </c>
      <c r="B4" s="38" t="s">
        <v>296</v>
      </c>
      <c r="C4" s="40">
        <v>22040</v>
      </c>
      <c r="D4" s="10">
        <v>580</v>
      </c>
      <c r="E4" s="46">
        <v>40</v>
      </c>
      <c r="F4" s="40">
        <v>22040</v>
      </c>
      <c r="G4" s="38">
        <v>637</v>
      </c>
    </row>
    <row r="5" spans="1:7" ht="15.75" customHeight="1">
      <c r="A5" s="10" t="s">
        <v>39</v>
      </c>
      <c r="B5" s="38" t="s">
        <v>40</v>
      </c>
      <c r="C5" s="40">
        <v>20000</v>
      </c>
      <c r="D5" s="10">
        <v>507</v>
      </c>
      <c r="E5" s="46">
        <v>40</v>
      </c>
      <c r="F5" s="41">
        <v>8240</v>
      </c>
      <c r="G5" s="38">
        <v>419</v>
      </c>
    </row>
    <row r="6" spans="1:7">
      <c r="A6" s="10" t="s">
        <v>221</v>
      </c>
      <c r="B6" s="38" t="s">
        <v>222</v>
      </c>
      <c r="C6" s="40">
        <v>24000</v>
      </c>
      <c r="D6" s="10">
        <v>573</v>
      </c>
      <c r="E6" s="46">
        <v>40</v>
      </c>
      <c r="F6" s="41">
        <v>22920</v>
      </c>
      <c r="G6" s="38">
        <v>573</v>
      </c>
    </row>
    <row r="7" spans="1:7">
      <c r="A7" s="10" t="s">
        <v>297</v>
      </c>
      <c r="B7" s="38" t="s">
        <v>287</v>
      </c>
      <c r="C7" s="40">
        <v>10000</v>
      </c>
      <c r="D7" s="10">
        <v>250</v>
      </c>
      <c r="E7" s="46">
        <v>40</v>
      </c>
      <c r="F7" s="40">
        <v>10000</v>
      </c>
      <c r="G7" s="38">
        <v>265</v>
      </c>
    </row>
    <row r="8" spans="1:7">
      <c r="A8" s="10" t="s">
        <v>223</v>
      </c>
      <c r="B8" s="38" t="s">
        <v>33</v>
      </c>
      <c r="C8" s="40">
        <v>14000</v>
      </c>
      <c r="D8" s="10">
        <v>350</v>
      </c>
      <c r="E8" s="46">
        <v>40</v>
      </c>
      <c r="F8" s="40">
        <v>14000</v>
      </c>
      <c r="G8" s="38">
        <v>350</v>
      </c>
    </row>
    <row r="9" spans="1:7">
      <c r="A9" s="10" t="s">
        <v>251</v>
      </c>
      <c r="B9" s="38" t="s">
        <v>296</v>
      </c>
      <c r="C9" s="40">
        <v>34000</v>
      </c>
      <c r="D9" s="10">
        <v>614</v>
      </c>
      <c r="E9" s="46">
        <v>40</v>
      </c>
      <c r="F9" s="41">
        <v>12280</v>
      </c>
      <c r="G9" s="38">
        <v>307</v>
      </c>
    </row>
    <row r="10" spans="1:7">
      <c r="A10" s="10" t="s">
        <v>298</v>
      </c>
      <c r="B10" s="38" t="s">
        <v>299</v>
      </c>
      <c r="C10" s="40">
        <v>35200</v>
      </c>
      <c r="D10" s="10">
        <v>1053</v>
      </c>
      <c r="E10" s="46">
        <v>40</v>
      </c>
      <c r="F10" s="40">
        <v>35200</v>
      </c>
      <c r="G10" s="38">
        <v>1053</v>
      </c>
    </row>
    <row r="11" spans="1:7">
      <c r="A11" s="10" t="s">
        <v>165</v>
      </c>
      <c r="B11" s="38" t="s">
        <v>71</v>
      </c>
      <c r="C11" s="40">
        <v>20000</v>
      </c>
      <c r="D11" s="10">
        <v>624</v>
      </c>
      <c r="E11" s="46">
        <v>40</v>
      </c>
      <c r="F11" s="40">
        <v>14200</v>
      </c>
      <c r="G11" s="38">
        <v>580</v>
      </c>
    </row>
    <row r="12" spans="1:7">
      <c r="A12" s="10" t="s">
        <v>142</v>
      </c>
      <c r="B12" s="38" t="s">
        <v>111</v>
      </c>
      <c r="C12" s="40">
        <v>24000</v>
      </c>
      <c r="D12" s="10">
        <v>600</v>
      </c>
      <c r="E12" s="46">
        <v>40</v>
      </c>
      <c r="F12" s="40">
        <v>24000</v>
      </c>
      <c r="G12" s="38">
        <v>612</v>
      </c>
    </row>
    <row r="13" spans="1:7">
      <c r="A13" s="10" t="s">
        <v>143</v>
      </c>
      <c r="B13" s="38" t="s">
        <v>46</v>
      </c>
      <c r="C13" s="40">
        <v>24320</v>
      </c>
      <c r="D13" s="10">
        <v>608</v>
      </c>
      <c r="E13" s="46">
        <v>40</v>
      </c>
      <c r="F13" s="40">
        <v>24320</v>
      </c>
      <c r="G13" s="38">
        <v>611</v>
      </c>
    </row>
    <row r="14" spans="1:7">
      <c r="A14" s="10" t="s">
        <v>144</v>
      </c>
      <c r="B14" s="38" t="s">
        <v>46</v>
      </c>
      <c r="C14" s="40">
        <v>14880</v>
      </c>
      <c r="D14" s="10">
        <v>372</v>
      </c>
      <c r="E14" s="46">
        <v>40</v>
      </c>
      <c r="F14" s="40">
        <v>14880</v>
      </c>
      <c r="G14" s="38">
        <v>450</v>
      </c>
    </row>
    <row r="15" spans="1:7">
      <c r="A15" s="10" t="s">
        <v>47</v>
      </c>
      <c r="B15" s="38" t="s">
        <v>40</v>
      </c>
      <c r="C15" s="40">
        <v>0</v>
      </c>
      <c r="D15" s="10">
        <v>614</v>
      </c>
      <c r="E15" s="46">
        <v>40</v>
      </c>
      <c r="F15" s="40">
        <v>0</v>
      </c>
      <c r="G15" s="38">
        <v>641</v>
      </c>
    </row>
    <row r="16" spans="1:7">
      <c r="A16" s="10" t="s">
        <v>48</v>
      </c>
      <c r="B16" s="38" t="s">
        <v>300</v>
      </c>
      <c r="C16" s="40">
        <v>33000</v>
      </c>
      <c r="D16" s="10">
        <v>825</v>
      </c>
      <c r="E16" s="46">
        <v>40</v>
      </c>
      <c r="F16" s="40">
        <v>33000</v>
      </c>
      <c r="G16" s="38">
        <v>825</v>
      </c>
    </row>
    <row r="17" spans="1:7">
      <c r="A17" s="10" t="s">
        <v>224</v>
      </c>
      <c r="B17" s="38" t="s">
        <v>301</v>
      </c>
      <c r="C17" s="40">
        <v>28000</v>
      </c>
      <c r="D17" s="10">
        <v>700</v>
      </c>
      <c r="E17" s="46">
        <v>40</v>
      </c>
      <c r="F17" s="40">
        <v>28000</v>
      </c>
      <c r="G17" s="38">
        <v>700</v>
      </c>
    </row>
    <row r="18" spans="1:7">
      <c r="A18" s="10" t="s">
        <v>302</v>
      </c>
      <c r="B18" s="38" t="s">
        <v>46</v>
      </c>
      <c r="C18" s="40">
        <v>28520</v>
      </c>
      <c r="D18" s="10">
        <v>580</v>
      </c>
      <c r="E18" s="46">
        <v>40</v>
      </c>
      <c r="F18" s="41">
        <v>22400</v>
      </c>
      <c r="G18" s="38">
        <v>580</v>
      </c>
    </row>
    <row r="19" spans="1:7">
      <c r="A19" s="10" t="s">
        <v>54</v>
      </c>
      <c r="B19" s="38"/>
      <c r="C19" s="40">
        <v>8000</v>
      </c>
      <c r="D19" s="10">
        <v>200</v>
      </c>
      <c r="E19" s="46">
        <v>40</v>
      </c>
      <c r="F19" s="40">
        <v>8000</v>
      </c>
      <c r="G19" s="38"/>
    </row>
    <row r="20" spans="1:7">
      <c r="A20" s="10" t="s">
        <v>193</v>
      </c>
      <c r="B20" s="38" t="s">
        <v>37</v>
      </c>
      <c r="C20" s="40">
        <v>20000</v>
      </c>
      <c r="D20" s="10">
        <v>500</v>
      </c>
      <c r="E20" s="46">
        <v>40</v>
      </c>
      <c r="F20" s="40">
        <v>20000</v>
      </c>
      <c r="G20" s="38">
        <v>507</v>
      </c>
    </row>
    <row r="21" spans="1:7">
      <c r="A21" s="10" t="s">
        <v>194</v>
      </c>
      <c r="B21" s="38" t="s">
        <v>296</v>
      </c>
      <c r="C21" s="40">
        <v>24000</v>
      </c>
      <c r="D21" s="10">
        <v>480</v>
      </c>
      <c r="E21" s="46">
        <v>40</v>
      </c>
      <c r="F21" s="41">
        <v>19200</v>
      </c>
      <c r="G21" s="38">
        <v>515</v>
      </c>
    </row>
    <row r="22" spans="1:7">
      <c r="A22" s="10" t="s">
        <v>59</v>
      </c>
      <c r="B22" s="38" t="s">
        <v>60</v>
      </c>
      <c r="C22" s="40">
        <v>20000</v>
      </c>
      <c r="D22" s="10">
        <v>500</v>
      </c>
      <c r="E22" s="46">
        <v>40</v>
      </c>
      <c r="F22" s="40">
        <v>20000</v>
      </c>
      <c r="G22" s="38">
        <v>500</v>
      </c>
    </row>
    <row r="23" spans="1:7">
      <c r="A23" s="10" t="s">
        <v>271</v>
      </c>
      <c r="B23" s="38" t="s">
        <v>60</v>
      </c>
      <c r="C23" s="40">
        <v>16800</v>
      </c>
      <c r="D23" s="10">
        <v>420</v>
      </c>
      <c r="E23" s="46">
        <v>40</v>
      </c>
      <c r="F23" s="40">
        <v>16800</v>
      </c>
      <c r="G23" s="38">
        <v>420</v>
      </c>
    </row>
    <row r="24" spans="1:7">
      <c r="A24" s="10" t="s">
        <v>227</v>
      </c>
      <c r="B24" s="38" t="s">
        <v>46</v>
      </c>
      <c r="C24" s="40">
        <v>28000</v>
      </c>
      <c r="D24" s="10">
        <v>590</v>
      </c>
      <c r="E24" s="46">
        <v>40</v>
      </c>
      <c r="F24" s="41">
        <v>23600</v>
      </c>
      <c r="G24" s="38">
        <v>590</v>
      </c>
    </row>
    <row r="25" spans="1:7">
      <c r="A25" s="10" t="s">
        <v>64</v>
      </c>
      <c r="B25" s="38" t="s">
        <v>65</v>
      </c>
      <c r="C25" s="40">
        <v>24960</v>
      </c>
      <c r="D25" s="10">
        <v>792</v>
      </c>
      <c r="E25" s="46">
        <v>40</v>
      </c>
      <c r="F25" s="40">
        <v>24960</v>
      </c>
      <c r="G25" s="38">
        <v>792</v>
      </c>
    </row>
    <row r="26" spans="1:7">
      <c r="A26" s="10" t="s">
        <v>283</v>
      </c>
      <c r="B26" s="38" t="s">
        <v>284</v>
      </c>
      <c r="C26" s="40">
        <v>33760</v>
      </c>
      <c r="D26" s="10">
        <v>944</v>
      </c>
      <c r="E26" s="46">
        <v>40</v>
      </c>
      <c r="F26" s="40">
        <v>33760</v>
      </c>
      <c r="G26" s="38">
        <v>950</v>
      </c>
    </row>
    <row r="27" spans="1:7">
      <c r="A27" s="10" t="s">
        <v>303</v>
      </c>
      <c r="B27" s="38" t="s">
        <v>60</v>
      </c>
      <c r="C27" s="40">
        <v>2880</v>
      </c>
      <c r="D27" s="10">
        <v>72</v>
      </c>
      <c r="E27" s="46">
        <v>40</v>
      </c>
      <c r="F27" s="40">
        <v>2880</v>
      </c>
      <c r="G27" s="38">
        <v>72</v>
      </c>
    </row>
    <row r="28" spans="1:7">
      <c r="A28" s="10" t="s">
        <v>304</v>
      </c>
      <c r="B28" s="38" t="s">
        <v>305</v>
      </c>
      <c r="C28" s="40">
        <v>36000</v>
      </c>
      <c r="D28" s="10">
        <v>900</v>
      </c>
      <c r="E28" s="46">
        <v>40</v>
      </c>
      <c r="F28" s="40">
        <v>36000</v>
      </c>
      <c r="G28" s="38">
        <v>901</v>
      </c>
    </row>
    <row r="29" spans="1:7">
      <c r="A29" s="10" t="s">
        <v>198</v>
      </c>
      <c r="B29" s="38" t="s">
        <v>33</v>
      </c>
      <c r="C29" s="40">
        <v>49920</v>
      </c>
      <c r="D29" s="10">
        <v>1248</v>
      </c>
      <c r="E29" s="46">
        <v>40</v>
      </c>
      <c r="F29" s="41">
        <v>46080</v>
      </c>
      <c r="G29" s="38">
        <v>1152</v>
      </c>
    </row>
    <row r="30" spans="1:7">
      <c r="A30" s="10" t="s">
        <v>263</v>
      </c>
      <c r="B30" s="38" t="s">
        <v>240</v>
      </c>
      <c r="C30" s="40">
        <v>7600</v>
      </c>
      <c r="D30" s="10">
        <v>142</v>
      </c>
      <c r="E30" s="46">
        <v>40</v>
      </c>
      <c r="F30" s="41">
        <v>5680</v>
      </c>
      <c r="G30" s="38">
        <v>142</v>
      </c>
    </row>
    <row r="31" spans="1:7">
      <c r="A31" s="10" t="s">
        <v>147</v>
      </c>
      <c r="B31" s="38" t="s">
        <v>111</v>
      </c>
      <c r="C31" s="40">
        <v>25000</v>
      </c>
      <c r="D31" s="10">
        <v>1064</v>
      </c>
      <c r="E31" s="46">
        <v>40</v>
      </c>
      <c r="F31" s="40">
        <v>25000</v>
      </c>
      <c r="G31" s="38">
        <v>1064</v>
      </c>
    </row>
    <row r="32" spans="1:7">
      <c r="A32" s="10" t="s">
        <v>286</v>
      </c>
      <c r="B32" s="38" t="s">
        <v>287</v>
      </c>
      <c r="C32" s="40">
        <v>17240</v>
      </c>
      <c r="D32" s="10">
        <v>695</v>
      </c>
      <c r="E32" s="46">
        <v>40</v>
      </c>
      <c r="F32" s="40">
        <v>17240</v>
      </c>
      <c r="G32" s="38">
        <v>695</v>
      </c>
    </row>
    <row r="33" spans="1:7">
      <c r="A33" s="10" t="s">
        <v>117</v>
      </c>
      <c r="B33" s="38" t="s">
        <v>299</v>
      </c>
      <c r="C33" s="40">
        <v>40000</v>
      </c>
      <c r="D33" s="10">
        <v>1000</v>
      </c>
      <c r="E33" s="46">
        <v>40</v>
      </c>
      <c r="F33" s="40">
        <v>36000</v>
      </c>
      <c r="G33" s="38">
        <v>1000</v>
      </c>
    </row>
    <row r="34" spans="1:7">
      <c r="A34" s="10" t="s">
        <v>72</v>
      </c>
      <c r="B34" s="38" t="s">
        <v>296</v>
      </c>
      <c r="C34" s="40">
        <v>25000</v>
      </c>
      <c r="D34" s="10">
        <v>625</v>
      </c>
      <c r="E34" s="46">
        <v>40</v>
      </c>
      <c r="F34" s="40">
        <v>25000</v>
      </c>
      <c r="G34" s="38">
        <v>617</v>
      </c>
    </row>
    <row r="35" spans="1:7">
      <c r="A35" s="10" t="s">
        <v>73</v>
      </c>
      <c r="B35" s="38" t="s">
        <v>74</v>
      </c>
      <c r="C35" s="40">
        <v>26400</v>
      </c>
      <c r="D35" s="10">
        <v>660</v>
      </c>
      <c r="E35" s="46">
        <v>40</v>
      </c>
      <c r="F35" s="40">
        <v>26400</v>
      </c>
      <c r="G35" s="38">
        <v>670</v>
      </c>
    </row>
    <row r="36" spans="1:7">
      <c r="A36" s="10" t="s">
        <v>78</v>
      </c>
      <c r="B36" s="38" t="s">
        <v>79</v>
      </c>
      <c r="C36" s="40">
        <v>6000</v>
      </c>
      <c r="D36" s="10">
        <v>150</v>
      </c>
      <c r="E36" s="46">
        <v>40</v>
      </c>
      <c r="F36" s="40">
        <v>6000</v>
      </c>
      <c r="G36" s="38">
        <v>150</v>
      </c>
    </row>
    <row r="37" spans="1:7">
      <c r="A37" s="10" t="s">
        <v>306</v>
      </c>
      <c r="B37" s="38" t="s">
        <v>60</v>
      </c>
      <c r="C37" s="40">
        <v>2880</v>
      </c>
      <c r="D37" s="10">
        <v>72</v>
      </c>
      <c r="E37" s="46">
        <v>40</v>
      </c>
      <c r="F37" s="40">
        <v>2880</v>
      </c>
      <c r="G37" s="38">
        <v>72</v>
      </c>
    </row>
    <row r="38" spans="1:7">
      <c r="A38" s="10" t="s">
        <v>149</v>
      </c>
      <c r="B38" s="38" t="s">
        <v>40</v>
      </c>
      <c r="C38" s="40">
        <v>30000</v>
      </c>
      <c r="D38" s="10">
        <v>750</v>
      </c>
      <c r="E38" s="46">
        <v>40</v>
      </c>
      <c r="F38" s="40">
        <v>30000</v>
      </c>
      <c r="G38" s="38">
        <v>750</v>
      </c>
    </row>
    <row r="39" spans="1:7">
      <c r="A39" s="10" t="s">
        <v>307</v>
      </c>
      <c r="B39" s="38" t="s">
        <v>308</v>
      </c>
      <c r="C39" s="40">
        <v>60000</v>
      </c>
      <c r="D39" s="10">
        <v>1500</v>
      </c>
      <c r="E39" s="46">
        <v>40</v>
      </c>
      <c r="F39" s="40">
        <v>60000</v>
      </c>
      <c r="G39" s="38">
        <v>1537</v>
      </c>
    </row>
    <row r="40" spans="1:7">
      <c r="A40" s="10" t="s">
        <v>169</v>
      </c>
      <c r="B40" s="43" t="s">
        <v>170</v>
      </c>
      <c r="C40" s="40">
        <v>36000</v>
      </c>
      <c r="D40" s="10">
        <v>610</v>
      </c>
      <c r="E40" s="46">
        <v>40</v>
      </c>
      <c r="F40" s="41">
        <v>25000</v>
      </c>
      <c r="G40" s="38">
        <v>634</v>
      </c>
    </row>
    <row r="41" spans="1:7">
      <c r="A41" s="10" t="s">
        <v>259</v>
      </c>
      <c r="B41" s="38" t="s">
        <v>309</v>
      </c>
      <c r="C41" s="40">
        <v>18000</v>
      </c>
      <c r="D41" s="10">
        <v>450</v>
      </c>
      <c r="E41" s="46">
        <v>40</v>
      </c>
      <c r="F41" s="40">
        <v>18000</v>
      </c>
      <c r="G41" s="38">
        <v>450</v>
      </c>
    </row>
    <row r="42" spans="1:7">
      <c r="A42" s="10" t="s">
        <v>202</v>
      </c>
      <c r="B42" s="38" t="s">
        <v>296</v>
      </c>
      <c r="C42" s="40">
        <v>16000</v>
      </c>
      <c r="D42" s="10">
        <v>400</v>
      </c>
      <c r="E42" s="46">
        <v>40</v>
      </c>
      <c r="F42" s="40">
        <v>16000</v>
      </c>
      <c r="G42" s="38">
        <v>400</v>
      </c>
    </row>
    <row r="43" spans="1:7">
      <c r="A43" s="10" t="s">
        <v>289</v>
      </c>
      <c r="B43" s="38" t="s">
        <v>60</v>
      </c>
      <c r="C43" s="40">
        <v>2880</v>
      </c>
      <c r="D43" s="10">
        <v>72</v>
      </c>
      <c r="E43" s="46">
        <v>40</v>
      </c>
      <c r="F43" s="41">
        <v>1360</v>
      </c>
      <c r="G43" s="38">
        <v>34</v>
      </c>
    </row>
    <row r="44" spans="1:7">
      <c r="A44" s="10" t="s">
        <v>203</v>
      </c>
      <c r="B44" s="38" t="s">
        <v>299</v>
      </c>
      <c r="C44" s="40">
        <v>71200</v>
      </c>
      <c r="D44" s="10">
        <v>1780</v>
      </c>
      <c r="E44" s="46">
        <v>40</v>
      </c>
      <c r="F44" s="40">
        <v>71200</v>
      </c>
      <c r="G44" s="38">
        <v>1801</v>
      </c>
    </row>
    <row r="45" spans="1:7">
      <c r="A45" s="10" t="s">
        <v>83</v>
      </c>
      <c r="B45" s="38" t="s">
        <v>300</v>
      </c>
      <c r="C45" s="40">
        <v>20800</v>
      </c>
      <c r="D45" s="10">
        <v>550</v>
      </c>
      <c r="E45" s="46">
        <v>40</v>
      </c>
      <c r="F45" s="40">
        <v>20800</v>
      </c>
      <c r="G45" s="38">
        <v>547</v>
      </c>
    </row>
    <row r="46" spans="1:7">
      <c r="A46" s="10" t="s">
        <v>86</v>
      </c>
      <c r="B46" s="38" t="s">
        <v>74</v>
      </c>
      <c r="C46" s="40">
        <v>24000</v>
      </c>
      <c r="D46" s="10">
        <v>600</v>
      </c>
      <c r="E46" s="46">
        <v>40</v>
      </c>
      <c r="F46" s="40">
        <v>24000</v>
      </c>
      <c r="G46" s="38">
        <v>600</v>
      </c>
    </row>
    <row r="47" spans="1:7">
      <c r="A47" s="10" t="s">
        <v>310</v>
      </c>
      <c r="B47" s="38" t="s">
        <v>33</v>
      </c>
      <c r="C47" s="40">
        <v>38000</v>
      </c>
      <c r="D47" s="10">
        <v>950</v>
      </c>
      <c r="E47" s="46">
        <v>40</v>
      </c>
      <c r="F47" s="40">
        <v>38000</v>
      </c>
      <c r="G47" s="38">
        <v>972</v>
      </c>
    </row>
    <row r="48" spans="1:7">
      <c r="A48" s="10" t="s">
        <v>88</v>
      </c>
      <c r="B48" s="38" t="s">
        <v>89</v>
      </c>
      <c r="C48" s="40">
        <v>32000</v>
      </c>
      <c r="D48" s="10">
        <v>800</v>
      </c>
      <c r="E48" s="46">
        <v>40</v>
      </c>
      <c r="F48" s="40">
        <v>32000</v>
      </c>
      <c r="G48" s="38">
        <v>819</v>
      </c>
    </row>
    <row r="49" spans="1:7">
      <c r="A49" s="10" t="s">
        <v>151</v>
      </c>
      <c r="B49" s="38" t="s">
        <v>91</v>
      </c>
      <c r="C49" s="40">
        <v>20000</v>
      </c>
      <c r="D49" s="10">
        <v>500</v>
      </c>
      <c r="E49" s="46">
        <v>40</v>
      </c>
      <c r="F49" s="40">
        <v>20000</v>
      </c>
      <c r="G49" s="38">
        <v>535</v>
      </c>
    </row>
    <row r="50" spans="1:7">
      <c r="A50" s="10" t="s">
        <v>152</v>
      </c>
      <c r="B50" s="38" t="s">
        <v>94</v>
      </c>
      <c r="C50" s="40">
        <v>20000</v>
      </c>
      <c r="D50" s="10">
        <v>230</v>
      </c>
      <c r="E50" s="46">
        <v>40</v>
      </c>
      <c r="F50" s="41">
        <v>9200</v>
      </c>
      <c r="G50" s="38">
        <v>248</v>
      </c>
    </row>
    <row r="51" spans="1:7">
      <c r="A51" s="10" t="s">
        <v>235</v>
      </c>
      <c r="B51" s="38" t="s">
        <v>46</v>
      </c>
      <c r="C51" s="40">
        <v>28000</v>
      </c>
      <c r="D51" s="10">
        <v>700</v>
      </c>
      <c r="E51" s="46">
        <v>40</v>
      </c>
      <c r="F51" s="40">
        <v>28000</v>
      </c>
      <c r="G51" s="38">
        <v>700</v>
      </c>
    </row>
    <row r="52" spans="1:7">
      <c r="A52" s="10" t="s">
        <v>95</v>
      </c>
      <c r="B52" s="38" t="s">
        <v>300</v>
      </c>
      <c r="C52" s="40">
        <v>25000</v>
      </c>
      <c r="D52" s="10">
        <v>625</v>
      </c>
      <c r="E52" s="46">
        <v>40</v>
      </c>
      <c r="F52" s="40">
        <v>25000</v>
      </c>
      <c r="G52" s="38">
        <v>749</v>
      </c>
    </row>
    <row r="53" spans="1:7">
      <c r="A53" s="10" t="s">
        <v>96</v>
      </c>
      <c r="B53" s="38" t="s">
        <v>300</v>
      </c>
      <c r="C53" s="40">
        <v>20000</v>
      </c>
      <c r="D53" s="10">
        <v>870</v>
      </c>
      <c r="E53" s="46">
        <v>40</v>
      </c>
      <c r="F53" s="40">
        <v>20000</v>
      </c>
      <c r="G53" s="38">
        <v>874</v>
      </c>
    </row>
    <row r="54" spans="1:7">
      <c r="A54" s="10" t="s">
        <v>311</v>
      </c>
      <c r="B54" s="43" t="s">
        <v>170</v>
      </c>
      <c r="C54" s="40">
        <v>34800</v>
      </c>
      <c r="D54" s="10">
        <v>250</v>
      </c>
      <c r="E54" s="46">
        <v>40</v>
      </c>
      <c r="F54" s="41">
        <v>24800</v>
      </c>
      <c r="G54" s="38">
        <v>250</v>
      </c>
    </row>
    <row r="55" spans="1:7">
      <c r="A55" s="10" t="s">
        <v>312</v>
      </c>
      <c r="B55" s="38" t="s">
        <v>313</v>
      </c>
      <c r="C55" s="40">
        <v>46400</v>
      </c>
      <c r="D55" s="10">
        <v>1160</v>
      </c>
      <c r="E55" s="46">
        <v>40</v>
      </c>
      <c r="F55" s="40">
        <v>46400</v>
      </c>
      <c r="G55" s="38">
        <v>1172</v>
      </c>
    </row>
    <row r="56" spans="1:7">
      <c r="A56" s="10" t="s">
        <v>97</v>
      </c>
      <c r="B56" s="38" t="s">
        <v>98</v>
      </c>
      <c r="C56" s="40">
        <v>21600</v>
      </c>
      <c r="D56" s="10">
        <v>440</v>
      </c>
      <c r="E56" s="46">
        <v>40</v>
      </c>
      <c r="F56" s="41">
        <v>17600</v>
      </c>
      <c r="G56" s="38">
        <v>440</v>
      </c>
    </row>
    <row r="57" spans="1:7">
      <c r="A57" s="10" t="s">
        <v>153</v>
      </c>
      <c r="B57" s="38" t="s">
        <v>65</v>
      </c>
      <c r="C57" s="40">
        <v>22000</v>
      </c>
      <c r="D57" s="10">
        <v>423</v>
      </c>
      <c r="E57" s="46">
        <v>40</v>
      </c>
      <c r="F57" s="41">
        <v>16920</v>
      </c>
      <c r="G57" s="38">
        <v>444</v>
      </c>
    </row>
    <row r="58" spans="1:7">
      <c r="A58" s="10" t="s">
        <v>103</v>
      </c>
      <c r="B58" s="38" t="s">
        <v>104</v>
      </c>
      <c r="C58" s="40">
        <v>30000</v>
      </c>
      <c r="D58" s="10">
        <v>750</v>
      </c>
      <c r="E58" s="46">
        <v>40</v>
      </c>
      <c r="F58" s="40">
        <v>30000</v>
      </c>
      <c r="G58" s="38">
        <v>750</v>
      </c>
    </row>
    <row r="59" spans="1:7">
      <c r="A59" s="10" t="s">
        <v>154</v>
      </c>
      <c r="B59" s="38" t="s">
        <v>74</v>
      </c>
      <c r="C59" s="40">
        <v>36000</v>
      </c>
      <c r="D59" s="10">
        <v>900</v>
      </c>
      <c r="E59" s="46">
        <v>40</v>
      </c>
      <c r="F59" s="40">
        <v>36000</v>
      </c>
      <c r="G59" s="38">
        <v>900</v>
      </c>
    </row>
    <row r="60" spans="1:7">
      <c r="A60" s="10" t="s">
        <v>275</v>
      </c>
      <c r="B60" s="38" t="s">
        <v>74</v>
      </c>
      <c r="C60" s="40">
        <v>24000</v>
      </c>
      <c r="D60" s="10">
        <v>638</v>
      </c>
      <c r="E60" s="46">
        <v>40</v>
      </c>
      <c r="F60" s="40">
        <v>21080</v>
      </c>
      <c r="G60" s="38">
        <v>638</v>
      </c>
    </row>
    <row r="61" spans="1:7">
      <c r="A61" s="10" t="s">
        <v>291</v>
      </c>
      <c r="B61" s="38" t="s">
        <v>104</v>
      </c>
      <c r="C61" s="40">
        <v>30000</v>
      </c>
      <c r="D61" s="10">
        <v>750</v>
      </c>
      <c r="E61" s="46">
        <v>40</v>
      </c>
      <c r="F61" s="40">
        <v>30000</v>
      </c>
      <c r="G61" s="38">
        <v>791</v>
      </c>
    </row>
    <row r="62" spans="1:7">
      <c r="A62" s="10" t="s">
        <v>213</v>
      </c>
      <c r="B62" s="38" t="s">
        <v>296</v>
      </c>
      <c r="C62" s="40">
        <v>13200</v>
      </c>
      <c r="D62" s="10">
        <v>330</v>
      </c>
      <c r="E62" s="46">
        <v>40</v>
      </c>
      <c r="F62" s="40">
        <v>13200</v>
      </c>
      <c r="G62" s="38">
        <v>330</v>
      </c>
    </row>
    <row r="63" spans="1:7">
      <c r="A63" s="10" t="s">
        <v>110</v>
      </c>
      <c r="B63" s="38" t="s">
        <v>111</v>
      </c>
      <c r="C63" s="40">
        <v>37000</v>
      </c>
      <c r="D63" s="10">
        <v>925</v>
      </c>
      <c r="E63" s="46">
        <v>40</v>
      </c>
      <c r="F63" s="40">
        <v>37000</v>
      </c>
      <c r="G63" s="38">
        <v>940</v>
      </c>
    </row>
    <row r="64" spans="1:7">
      <c r="A64" s="10" t="s">
        <v>214</v>
      </c>
      <c r="B64" s="38" t="s">
        <v>60</v>
      </c>
      <c r="C64" s="40">
        <v>2880</v>
      </c>
      <c r="D64" s="10">
        <v>72</v>
      </c>
      <c r="E64" s="46">
        <v>40</v>
      </c>
      <c r="F64" s="40">
        <v>2880</v>
      </c>
      <c r="G64" s="38">
        <v>72</v>
      </c>
    </row>
    <row r="65" spans="1:7">
      <c r="A65" s="10" t="s">
        <v>114</v>
      </c>
      <c r="B65" s="38" t="s">
        <v>296</v>
      </c>
      <c r="C65" s="40">
        <v>22160</v>
      </c>
      <c r="D65" s="10">
        <v>460</v>
      </c>
      <c r="E65" s="46">
        <v>40</v>
      </c>
      <c r="F65" s="41">
        <v>18400</v>
      </c>
      <c r="G65" s="38">
        <v>460</v>
      </c>
    </row>
    <row r="66" spans="1:7">
      <c r="A66" s="10" t="s">
        <v>115</v>
      </c>
      <c r="B66" s="38" t="s">
        <v>65</v>
      </c>
      <c r="C66" s="40">
        <v>58000</v>
      </c>
      <c r="D66" s="10">
        <v>1450</v>
      </c>
      <c r="E66" s="46">
        <v>40</v>
      </c>
      <c r="F66" s="40">
        <v>58000</v>
      </c>
      <c r="G66" s="38">
        <v>1451</v>
      </c>
    </row>
    <row r="67" spans="1:7">
      <c r="A67" s="10" t="s">
        <v>121</v>
      </c>
      <c r="B67" s="38" t="s">
        <v>296</v>
      </c>
      <c r="C67" s="40">
        <v>25000</v>
      </c>
      <c r="D67" s="10">
        <v>625</v>
      </c>
      <c r="E67" s="46">
        <v>40</v>
      </c>
      <c r="F67" s="40">
        <v>25000</v>
      </c>
      <c r="G67" s="38">
        <v>625</v>
      </c>
    </row>
    <row r="68" spans="1:7">
      <c r="A68" s="10" t="s">
        <v>314</v>
      </c>
      <c r="B68" s="38" t="s">
        <v>60</v>
      </c>
      <c r="C68" s="40">
        <v>2880</v>
      </c>
      <c r="D68" s="10">
        <v>72</v>
      </c>
      <c r="E68" s="46">
        <v>40</v>
      </c>
      <c r="F68" s="40">
        <v>2880</v>
      </c>
      <c r="G68" s="38">
        <v>72</v>
      </c>
    </row>
    <row r="69" spans="1:7">
      <c r="A69" s="10" t="s">
        <v>265</v>
      </c>
      <c r="B69" s="38" t="s">
        <v>65</v>
      </c>
      <c r="C69" s="40">
        <v>18000</v>
      </c>
      <c r="D69" s="10">
        <v>450</v>
      </c>
      <c r="E69" s="46">
        <v>40</v>
      </c>
      <c r="F69" s="40">
        <v>18000</v>
      </c>
      <c r="G69" s="38">
        <v>458</v>
      </c>
    </row>
    <row r="70" spans="1:7">
      <c r="A70" s="10" t="s">
        <v>276</v>
      </c>
      <c r="B70" s="38" t="s">
        <v>40</v>
      </c>
      <c r="C70" s="40">
        <v>28000</v>
      </c>
      <c r="D70" s="10">
        <v>681</v>
      </c>
      <c r="E70" s="46">
        <v>40</v>
      </c>
      <c r="F70" s="41">
        <v>25040</v>
      </c>
      <c r="G70" s="38">
        <v>626</v>
      </c>
    </row>
    <row r="71" spans="1:7">
      <c r="A71" s="10" t="s">
        <v>123</v>
      </c>
      <c r="B71" s="38" t="s">
        <v>40</v>
      </c>
      <c r="C71" s="40">
        <v>19200</v>
      </c>
      <c r="D71" s="10">
        <v>480</v>
      </c>
      <c r="E71" s="46">
        <v>40</v>
      </c>
      <c r="F71" s="40">
        <v>19200</v>
      </c>
      <c r="G71" s="38">
        <v>480</v>
      </c>
    </row>
    <row r="72" spans="1:7" ht="29.1">
      <c r="A72" s="10" t="s">
        <v>315</v>
      </c>
      <c r="B72" s="38" t="s">
        <v>316</v>
      </c>
      <c r="C72" s="40">
        <v>10080</v>
      </c>
      <c r="D72" s="10">
        <v>219</v>
      </c>
      <c r="E72" s="46">
        <v>40</v>
      </c>
      <c r="F72" s="41">
        <v>7884</v>
      </c>
      <c r="G72" s="38">
        <v>219</v>
      </c>
    </row>
    <row r="73" spans="1:7">
      <c r="A73" s="10" t="s">
        <v>124</v>
      </c>
      <c r="B73" s="38" t="s">
        <v>98</v>
      </c>
      <c r="C73" s="40">
        <v>26000</v>
      </c>
      <c r="D73" s="10">
        <v>650</v>
      </c>
      <c r="E73" s="46">
        <v>40</v>
      </c>
      <c r="F73" s="40">
        <v>26000</v>
      </c>
      <c r="G73" s="38">
        <v>650</v>
      </c>
    </row>
    <row r="74" spans="1:7">
      <c r="A74" s="10" t="s">
        <v>125</v>
      </c>
      <c r="B74" s="38" t="s">
        <v>79</v>
      </c>
      <c r="C74" s="40">
        <v>24000</v>
      </c>
      <c r="D74" s="10">
        <v>600</v>
      </c>
      <c r="E74" s="46">
        <v>40</v>
      </c>
      <c r="F74" s="40">
        <v>24000</v>
      </c>
      <c r="G74" s="38">
        <v>595</v>
      </c>
    </row>
    <row r="75" spans="1:7">
      <c r="A75" s="10" t="s">
        <v>317</v>
      </c>
      <c r="B75" s="38" t="s">
        <v>33</v>
      </c>
      <c r="C75" s="40">
        <v>23040</v>
      </c>
      <c r="D75" s="10">
        <v>961</v>
      </c>
      <c r="E75" s="46">
        <v>40</v>
      </c>
      <c r="F75" s="40">
        <v>23040</v>
      </c>
      <c r="G75" s="38">
        <v>985</v>
      </c>
    </row>
    <row r="76" spans="1:7">
      <c r="C76" s="42"/>
      <c r="D76" s="42"/>
      <c r="E76" s="42"/>
      <c r="F76" s="42"/>
    </row>
    <row r="77" spans="1:7">
      <c r="A77" s="39"/>
    </row>
    <row r="78" spans="1:7">
      <c r="F78" s="42"/>
    </row>
  </sheetData>
  <autoFilter ref="A1:G1" xr:uid="{00000000-0009-0000-0000-000005000000}">
    <sortState xmlns:xlrd2="http://schemas.microsoft.com/office/spreadsheetml/2017/richdata2" ref="A2:F74">
      <sortCondition ref="A1"/>
    </sortState>
  </autoFilter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Footer>&amp;L&amp;G&amp;R&amp;P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K282"/>
  <sheetViews>
    <sheetView workbookViewId="0">
      <pane xSplit="1" ySplit="1" topLeftCell="B147" activePane="bottomRight" state="frozen"/>
      <selection pane="bottomRight" activeCell="I179" sqref="I179"/>
      <selection pane="bottomLeft" activeCell="A2" sqref="A2"/>
      <selection pane="topRight" activeCell="B1" sqref="B1"/>
    </sheetView>
  </sheetViews>
  <sheetFormatPr defaultColWidth="9.140625" defaultRowHeight="13.5"/>
  <cols>
    <col min="1" max="1" width="52.5703125" style="30" customWidth="1"/>
    <col min="2" max="2" width="23.85546875" style="30" customWidth="1"/>
    <col min="3" max="3" width="33.7109375" style="30" hidden="1" customWidth="1"/>
    <col min="4" max="4" width="23.140625" style="30" customWidth="1"/>
    <col min="5" max="5" width="22" style="30" customWidth="1"/>
    <col min="6" max="6" width="23.5703125" style="30" hidden="1" customWidth="1"/>
    <col min="7" max="8" width="25.7109375" style="30" hidden="1" customWidth="1"/>
    <col min="9" max="9" width="25.7109375" style="30" customWidth="1"/>
    <col min="10" max="10" width="25.140625" style="30" bestFit="1" customWidth="1"/>
    <col min="11" max="11" width="11.42578125" style="30" bestFit="1" customWidth="1"/>
    <col min="12" max="16384" width="9.140625" style="30"/>
  </cols>
  <sheetData>
    <row r="1" spans="1:11" ht="14.45">
      <c r="A1" s="26" t="s">
        <v>318</v>
      </c>
      <c r="B1" s="26" t="s">
        <v>179</v>
      </c>
      <c r="C1" s="26" t="s">
        <v>319</v>
      </c>
      <c r="D1" s="26" t="s">
        <v>182</v>
      </c>
      <c r="E1" s="26" t="s">
        <v>320</v>
      </c>
      <c r="F1" s="47" t="s">
        <v>245</v>
      </c>
      <c r="G1" s="26" t="s">
        <v>321</v>
      </c>
      <c r="H1" s="26" t="s">
        <v>322</v>
      </c>
      <c r="I1" s="47" t="s">
        <v>323</v>
      </c>
      <c r="J1" s="26" t="s">
        <v>13</v>
      </c>
    </row>
    <row r="2" spans="1:11" ht="14.45">
      <c r="A2" s="32" t="s">
        <v>324</v>
      </c>
      <c r="B2" s="32" t="s">
        <v>305</v>
      </c>
      <c r="C2" s="45">
        <v>0</v>
      </c>
      <c r="D2" s="36">
        <v>0</v>
      </c>
      <c r="E2" s="35">
        <v>0</v>
      </c>
      <c r="F2" s="36">
        <v>40</v>
      </c>
      <c r="G2" s="36"/>
      <c r="H2" s="36"/>
      <c r="I2" s="36">
        <f t="shared" ref="I2:I65" si="0">(C2+G2)-H2</f>
        <v>0</v>
      </c>
      <c r="J2" s="34">
        <v>650</v>
      </c>
      <c r="K2" s="31"/>
    </row>
    <row r="3" spans="1:11" ht="14.45">
      <c r="A3" s="32" t="s">
        <v>36</v>
      </c>
      <c r="B3" s="32" t="s">
        <v>37</v>
      </c>
      <c r="C3" s="45">
        <v>20000</v>
      </c>
      <c r="D3" s="36">
        <v>20000</v>
      </c>
      <c r="E3" s="35">
        <v>500</v>
      </c>
      <c r="F3" s="36">
        <v>40</v>
      </c>
      <c r="G3" s="36"/>
      <c r="H3" s="36"/>
      <c r="I3" s="36">
        <f t="shared" si="0"/>
        <v>20000</v>
      </c>
      <c r="J3" s="34">
        <v>689</v>
      </c>
      <c r="K3" s="31"/>
    </row>
    <row r="4" spans="1:11" ht="14.45">
      <c r="A4" s="43" t="s">
        <v>325</v>
      </c>
      <c r="B4" s="43" t="s">
        <v>326</v>
      </c>
      <c r="C4" s="46">
        <v>0</v>
      </c>
      <c r="D4" s="36">
        <v>5560</v>
      </c>
      <c r="E4" s="35">
        <v>139</v>
      </c>
      <c r="F4" s="36">
        <v>40</v>
      </c>
      <c r="G4" s="36"/>
      <c r="H4" s="36"/>
      <c r="I4" s="36">
        <f t="shared" si="0"/>
        <v>0</v>
      </c>
      <c r="J4" s="34">
        <v>22</v>
      </c>
      <c r="K4" s="31"/>
    </row>
    <row r="5" spans="1:11" ht="14.45">
      <c r="A5" s="43" t="s">
        <v>327</v>
      </c>
      <c r="B5" s="43" t="s">
        <v>328</v>
      </c>
      <c r="C5" s="46">
        <v>0</v>
      </c>
      <c r="D5" s="36">
        <v>7800</v>
      </c>
      <c r="E5" s="35">
        <v>195</v>
      </c>
      <c r="F5" s="36">
        <v>40</v>
      </c>
      <c r="G5" s="36"/>
      <c r="H5" s="36"/>
      <c r="I5" s="36">
        <f t="shared" si="0"/>
        <v>0</v>
      </c>
      <c r="J5" s="34">
        <v>247</v>
      </c>
      <c r="K5" s="31"/>
    </row>
    <row r="6" spans="1:11" ht="14.45">
      <c r="A6" s="43" t="s">
        <v>329</v>
      </c>
      <c r="B6" s="43" t="s">
        <v>330</v>
      </c>
      <c r="C6" s="46">
        <v>0</v>
      </c>
      <c r="D6" s="36">
        <v>0</v>
      </c>
      <c r="E6" s="35">
        <v>0</v>
      </c>
      <c r="F6" s="36">
        <v>40</v>
      </c>
      <c r="G6" s="36"/>
      <c r="H6" s="36"/>
      <c r="I6" s="36">
        <f t="shared" si="0"/>
        <v>0</v>
      </c>
      <c r="J6" s="34">
        <v>220</v>
      </c>
      <c r="K6" s="31"/>
    </row>
    <row r="7" spans="1:11" ht="14.45">
      <c r="A7" s="43" t="s">
        <v>39</v>
      </c>
      <c r="B7" s="43" t="s">
        <v>111</v>
      </c>
      <c r="C7" s="46">
        <v>0</v>
      </c>
      <c r="D7" s="36">
        <v>22880</v>
      </c>
      <c r="E7" s="35">
        <v>572</v>
      </c>
      <c r="F7" s="36">
        <v>40</v>
      </c>
      <c r="G7" s="36"/>
      <c r="H7" s="36"/>
      <c r="I7" s="36">
        <f t="shared" si="0"/>
        <v>0</v>
      </c>
      <c r="J7" s="34">
        <v>418</v>
      </c>
      <c r="K7" s="31"/>
    </row>
    <row r="8" spans="1:11" ht="14.45">
      <c r="A8" s="43" t="s">
        <v>331</v>
      </c>
      <c r="B8" s="43" t="s">
        <v>332</v>
      </c>
      <c r="C8" s="46">
        <v>0</v>
      </c>
      <c r="D8" s="36">
        <v>0</v>
      </c>
      <c r="E8" s="35">
        <v>0</v>
      </c>
      <c r="F8" s="36">
        <v>40</v>
      </c>
      <c r="G8" s="36"/>
      <c r="H8" s="36"/>
      <c r="I8" s="36">
        <f t="shared" si="0"/>
        <v>0</v>
      </c>
      <c r="J8" s="34">
        <v>124</v>
      </c>
      <c r="K8" s="31"/>
    </row>
    <row r="9" spans="1:11" ht="14.45">
      <c r="A9" s="43" t="s">
        <v>333</v>
      </c>
      <c r="B9" s="43" t="s">
        <v>128</v>
      </c>
      <c r="C9" s="46">
        <v>0</v>
      </c>
      <c r="D9" s="36">
        <v>0</v>
      </c>
      <c r="E9" s="35">
        <v>0</v>
      </c>
      <c r="F9" s="36">
        <v>40</v>
      </c>
      <c r="G9" s="36"/>
      <c r="H9" s="36"/>
      <c r="I9" s="36">
        <f t="shared" si="0"/>
        <v>0</v>
      </c>
      <c r="J9" s="34">
        <v>100</v>
      </c>
      <c r="K9" s="31"/>
    </row>
    <row r="10" spans="1:11" ht="14.45">
      <c r="A10" s="43" t="s">
        <v>334</v>
      </c>
      <c r="B10" s="43" t="s">
        <v>335</v>
      </c>
      <c r="C10" s="46">
        <v>0</v>
      </c>
      <c r="D10" s="36">
        <v>0</v>
      </c>
      <c r="E10" s="35">
        <v>0</v>
      </c>
      <c r="F10" s="36">
        <v>40</v>
      </c>
      <c r="G10" s="36"/>
      <c r="H10" s="36"/>
      <c r="I10" s="36">
        <f t="shared" si="0"/>
        <v>0</v>
      </c>
      <c r="J10" s="34">
        <v>140</v>
      </c>
      <c r="K10" s="31"/>
    </row>
    <row r="11" spans="1:11" ht="14.45">
      <c r="A11" s="43" t="s">
        <v>336</v>
      </c>
      <c r="B11" s="43" t="s">
        <v>337</v>
      </c>
      <c r="C11" s="46">
        <v>9080</v>
      </c>
      <c r="D11" s="36">
        <v>19080</v>
      </c>
      <c r="E11" s="35">
        <v>477</v>
      </c>
      <c r="F11" s="36">
        <v>40</v>
      </c>
      <c r="G11" s="36"/>
      <c r="H11" s="36"/>
      <c r="I11" s="36">
        <f t="shared" si="0"/>
        <v>9080</v>
      </c>
      <c r="J11" s="34">
        <v>150</v>
      </c>
      <c r="K11" s="31"/>
    </row>
    <row r="12" spans="1:11" ht="14.45">
      <c r="A12" s="43" t="s">
        <v>338</v>
      </c>
      <c r="B12" s="43" t="s">
        <v>339</v>
      </c>
      <c r="C12" s="46">
        <v>3740</v>
      </c>
      <c r="D12" s="36">
        <v>16000</v>
      </c>
      <c r="E12" s="35">
        <v>400</v>
      </c>
      <c r="F12" s="36">
        <v>40</v>
      </c>
      <c r="G12" s="36"/>
      <c r="H12" s="36"/>
      <c r="I12" s="36">
        <f t="shared" si="0"/>
        <v>3740</v>
      </c>
      <c r="J12" s="34">
        <v>460</v>
      </c>
      <c r="K12" s="31"/>
    </row>
    <row r="13" spans="1:11" ht="14.45">
      <c r="A13" s="32" t="s">
        <v>340</v>
      </c>
      <c r="B13" s="32" t="s">
        <v>296</v>
      </c>
      <c r="C13" s="45">
        <v>0</v>
      </c>
      <c r="D13" s="36">
        <v>19200</v>
      </c>
      <c r="E13" s="35">
        <v>480</v>
      </c>
      <c r="F13" s="36">
        <v>40</v>
      </c>
      <c r="G13" s="36"/>
      <c r="H13" s="36"/>
      <c r="I13" s="36">
        <f t="shared" si="0"/>
        <v>0</v>
      </c>
      <c r="J13" s="34">
        <v>730</v>
      </c>
      <c r="K13" s="31"/>
    </row>
    <row r="14" spans="1:11" ht="14.45">
      <c r="A14" s="32" t="s">
        <v>341</v>
      </c>
      <c r="B14" s="32" t="s">
        <v>305</v>
      </c>
      <c r="C14" s="45">
        <v>0</v>
      </c>
      <c r="D14" s="36">
        <v>0</v>
      </c>
      <c r="E14" s="35">
        <v>0</v>
      </c>
      <c r="F14" s="36">
        <v>40</v>
      </c>
      <c r="G14" s="36"/>
      <c r="H14" s="36"/>
      <c r="I14" s="36">
        <f t="shared" si="0"/>
        <v>0</v>
      </c>
      <c r="J14" s="34">
        <v>56</v>
      </c>
      <c r="K14" s="31"/>
    </row>
    <row r="15" spans="1:11" ht="14.45">
      <c r="A15" s="32" t="s">
        <v>221</v>
      </c>
      <c r="B15" s="32" t="s">
        <v>222</v>
      </c>
      <c r="C15" s="45">
        <v>13056</v>
      </c>
      <c r="D15" s="36">
        <v>16000</v>
      </c>
      <c r="E15" s="35">
        <v>400</v>
      </c>
      <c r="F15" s="36">
        <v>40</v>
      </c>
      <c r="G15" s="36"/>
      <c r="H15" s="36"/>
      <c r="I15" s="36">
        <f t="shared" si="0"/>
        <v>13056</v>
      </c>
      <c r="J15" s="34">
        <v>613</v>
      </c>
      <c r="K15" s="31"/>
    </row>
    <row r="16" spans="1:11" ht="14.45">
      <c r="A16" s="32" t="s">
        <v>342</v>
      </c>
      <c r="B16" s="32" t="s">
        <v>343</v>
      </c>
      <c r="C16" s="45">
        <v>0</v>
      </c>
      <c r="D16" s="36">
        <v>13170</v>
      </c>
      <c r="E16" s="35">
        <v>329.25</v>
      </c>
      <c r="F16" s="36">
        <v>40</v>
      </c>
      <c r="G16" s="36"/>
      <c r="H16" s="36"/>
      <c r="I16" s="36">
        <f t="shared" si="0"/>
        <v>0</v>
      </c>
      <c r="J16" s="34">
        <v>0</v>
      </c>
      <c r="K16" s="31"/>
    </row>
    <row r="17" spans="1:11" ht="14.45">
      <c r="A17" s="32" t="s">
        <v>344</v>
      </c>
      <c r="B17" s="32" t="s">
        <v>345</v>
      </c>
      <c r="C17" s="45">
        <v>0</v>
      </c>
      <c r="D17" s="36">
        <v>3820</v>
      </c>
      <c r="E17" s="35">
        <v>95.5</v>
      </c>
      <c r="F17" s="36">
        <v>40</v>
      </c>
      <c r="G17" s="36">
        <v>2680</v>
      </c>
      <c r="H17" s="36"/>
      <c r="I17" s="36">
        <f t="shared" si="0"/>
        <v>2680</v>
      </c>
      <c r="J17" s="34">
        <v>183</v>
      </c>
      <c r="K17" s="31"/>
    </row>
    <row r="18" spans="1:11" ht="14.45">
      <c r="A18" s="32" t="s">
        <v>346</v>
      </c>
      <c r="B18" s="32" t="s">
        <v>328</v>
      </c>
      <c r="C18" s="45">
        <v>8280</v>
      </c>
      <c r="D18" s="36">
        <v>11200</v>
      </c>
      <c r="E18" s="35">
        <v>280</v>
      </c>
      <c r="F18" s="36">
        <v>40</v>
      </c>
      <c r="G18" s="36"/>
      <c r="H18" s="36"/>
      <c r="I18" s="36">
        <f t="shared" si="0"/>
        <v>8280</v>
      </c>
      <c r="J18" s="34">
        <v>146</v>
      </c>
      <c r="K18" s="31"/>
    </row>
    <row r="19" spans="1:11" ht="14.45">
      <c r="A19" s="32" t="s">
        <v>347</v>
      </c>
      <c r="B19" s="32" t="s">
        <v>348</v>
      </c>
      <c r="C19" s="45">
        <v>0</v>
      </c>
      <c r="D19" s="36">
        <v>1600</v>
      </c>
      <c r="E19" s="35">
        <v>40</v>
      </c>
      <c r="F19" s="36">
        <v>40</v>
      </c>
      <c r="G19" s="36"/>
      <c r="H19" s="36"/>
      <c r="I19" s="36">
        <f t="shared" si="0"/>
        <v>0</v>
      </c>
      <c r="J19" s="34">
        <v>653</v>
      </c>
      <c r="K19" s="31"/>
    </row>
    <row r="20" spans="1:11" ht="14.45">
      <c r="A20" s="32" t="s">
        <v>349</v>
      </c>
      <c r="B20" s="32" t="s">
        <v>350</v>
      </c>
      <c r="C20" s="45">
        <v>0</v>
      </c>
      <c r="D20" s="36">
        <v>8240</v>
      </c>
      <c r="E20" s="35">
        <v>206</v>
      </c>
      <c r="F20" s="36">
        <v>40</v>
      </c>
      <c r="G20" s="36"/>
      <c r="H20" s="36"/>
      <c r="I20" s="36">
        <f t="shared" si="0"/>
        <v>0</v>
      </c>
      <c r="J20" s="34">
        <v>0</v>
      </c>
      <c r="K20" s="31"/>
    </row>
    <row r="21" spans="1:11" ht="14.45">
      <c r="A21" s="33" t="s">
        <v>351</v>
      </c>
      <c r="B21" s="33" t="s">
        <v>352</v>
      </c>
      <c r="C21" s="45">
        <v>16800</v>
      </c>
      <c r="D21" s="36">
        <v>24000</v>
      </c>
      <c r="E21" s="35">
        <v>600</v>
      </c>
      <c r="F21" s="36">
        <v>40</v>
      </c>
      <c r="G21" s="36"/>
      <c r="H21" s="36"/>
      <c r="I21" s="36">
        <f t="shared" si="0"/>
        <v>16800</v>
      </c>
      <c r="J21" s="34">
        <v>324</v>
      </c>
      <c r="K21" s="31"/>
    </row>
    <row r="22" spans="1:11" ht="14.45">
      <c r="A22" s="32" t="s">
        <v>353</v>
      </c>
      <c r="B22" s="32" t="s">
        <v>354</v>
      </c>
      <c r="C22" s="45">
        <v>14600</v>
      </c>
      <c r="D22" s="36">
        <v>20000</v>
      </c>
      <c r="E22" s="35">
        <v>500</v>
      </c>
      <c r="F22" s="36">
        <v>40</v>
      </c>
      <c r="G22" s="36"/>
      <c r="H22" s="36"/>
      <c r="I22" s="36">
        <f t="shared" si="0"/>
        <v>14600</v>
      </c>
      <c r="J22" s="34">
        <v>500</v>
      </c>
      <c r="K22" s="31"/>
    </row>
    <row r="23" spans="1:11" ht="14.45">
      <c r="A23" s="32" t="s">
        <v>355</v>
      </c>
      <c r="B23" s="32" t="s">
        <v>356</v>
      </c>
      <c r="C23" s="45">
        <v>0</v>
      </c>
      <c r="D23" s="36">
        <v>9000</v>
      </c>
      <c r="E23" s="35">
        <v>225</v>
      </c>
      <c r="F23" s="36">
        <v>40</v>
      </c>
      <c r="G23" s="36"/>
      <c r="H23" s="36"/>
      <c r="I23" s="36">
        <f t="shared" si="0"/>
        <v>0</v>
      </c>
      <c r="J23" s="34">
        <v>0</v>
      </c>
      <c r="K23" s="31"/>
    </row>
    <row r="24" spans="1:11" ht="14.45">
      <c r="A24" s="32" t="s">
        <v>357</v>
      </c>
      <c r="B24" s="32" t="s">
        <v>106</v>
      </c>
      <c r="C24" s="45">
        <v>20000</v>
      </c>
      <c r="D24" s="36">
        <v>20000</v>
      </c>
      <c r="E24" s="35">
        <v>500</v>
      </c>
      <c r="F24" s="36">
        <v>40</v>
      </c>
      <c r="G24" s="36"/>
      <c r="H24" s="36"/>
      <c r="I24" s="36">
        <f t="shared" si="0"/>
        <v>20000</v>
      </c>
      <c r="J24" s="34">
        <v>697</v>
      </c>
      <c r="K24" s="31"/>
    </row>
    <row r="25" spans="1:11" ht="14.45">
      <c r="A25" s="32" t="s">
        <v>223</v>
      </c>
      <c r="B25" s="32" t="s">
        <v>33</v>
      </c>
      <c r="C25" s="45">
        <v>14000</v>
      </c>
      <c r="D25" s="36">
        <v>14000</v>
      </c>
      <c r="E25" s="35">
        <v>350</v>
      </c>
      <c r="F25" s="36">
        <v>40</v>
      </c>
      <c r="G25" s="36"/>
      <c r="H25" s="36"/>
      <c r="I25" s="36">
        <f t="shared" si="0"/>
        <v>14000</v>
      </c>
      <c r="J25" s="34">
        <v>603</v>
      </c>
      <c r="K25" s="31"/>
    </row>
    <row r="26" spans="1:11" ht="14.45">
      <c r="A26" s="32" t="s">
        <v>251</v>
      </c>
      <c r="B26" s="32" t="s">
        <v>296</v>
      </c>
      <c r="C26" s="45">
        <v>0</v>
      </c>
      <c r="D26" s="36">
        <v>15200</v>
      </c>
      <c r="E26" s="35">
        <v>380</v>
      </c>
      <c r="F26" s="36">
        <v>40</v>
      </c>
      <c r="G26" s="36">
        <v>15200</v>
      </c>
      <c r="H26" s="36"/>
      <c r="I26" s="36">
        <f t="shared" si="0"/>
        <v>15200</v>
      </c>
      <c r="J26" s="34">
        <v>169</v>
      </c>
      <c r="K26" s="31"/>
    </row>
    <row r="27" spans="1:11" ht="14.45">
      <c r="A27" s="32" t="s">
        <v>298</v>
      </c>
      <c r="B27" s="32" t="s">
        <v>299</v>
      </c>
      <c r="C27" s="46">
        <v>36000</v>
      </c>
      <c r="D27" s="36">
        <v>36000</v>
      </c>
      <c r="E27" s="35">
        <v>900</v>
      </c>
      <c r="F27" s="36">
        <v>40</v>
      </c>
      <c r="G27" s="36"/>
      <c r="H27" s="36"/>
      <c r="I27" s="36">
        <f t="shared" si="0"/>
        <v>36000</v>
      </c>
      <c r="J27" s="34">
        <v>1056</v>
      </c>
      <c r="K27" s="31"/>
    </row>
    <row r="28" spans="1:11" ht="14.45">
      <c r="A28" s="32" t="s">
        <v>358</v>
      </c>
      <c r="B28" s="32" t="s">
        <v>299</v>
      </c>
      <c r="C28" s="45">
        <v>0</v>
      </c>
      <c r="D28" s="36">
        <v>0</v>
      </c>
      <c r="E28" s="35">
        <v>0</v>
      </c>
      <c r="F28" s="36">
        <v>40</v>
      </c>
      <c r="G28" s="36"/>
      <c r="H28" s="36"/>
      <c r="I28" s="36">
        <f t="shared" si="0"/>
        <v>0</v>
      </c>
      <c r="J28" s="34">
        <v>421</v>
      </c>
      <c r="K28" s="31"/>
    </row>
    <row r="29" spans="1:11" ht="14.45">
      <c r="A29" s="32" t="s">
        <v>165</v>
      </c>
      <c r="B29" s="32" t="s">
        <v>71</v>
      </c>
      <c r="C29" s="45">
        <v>20000</v>
      </c>
      <c r="D29" s="36">
        <v>20000</v>
      </c>
      <c r="E29" s="35">
        <v>500</v>
      </c>
      <c r="F29" s="36">
        <v>40</v>
      </c>
      <c r="G29" s="36"/>
      <c r="H29" s="36"/>
      <c r="I29" s="36">
        <f t="shared" si="0"/>
        <v>20000</v>
      </c>
      <c r="J29" s="34">
        <v>275</v>
      </c>
      <c r="K29" s="31"/>
    </row>
    <row r="30" spans="1:11" ht="14.45">
      <c r="A30" s="32" t="s">
        <v>142</v>
      </c>
      <c r="B30" s="32" t="s">
        <v>111</v>
      </c>
      <c r="C30" s="45">
        <v>9040</v>
      </c>
      <c r="D30" s="36">
        <v>20000</v>
      </c>
      <c r="E30" s="35">
        <v>500</v>
      </c>
      <c r="F30" s="36">
        <v>40</v>
      </c>
      <c r="G30" s="36"/>
      <c r="H30" s="36"/>
      <c r="I30" s="36">
        <f t="shared" si="0"/>
        <v>9040</v>
      </c>
      <c r="J30" s="34">
        <v>847</v>
      </c>
      <c r="K30" s="31"/>
    </row>
    <row r="31" spans="1:11" ht="14.45">
      <c r="A31" s="32" t="s">
        <v>143</v>
      </c>
      <c r="B31" s="32" t="s">
        <v>33</v>
      </c>
      <c r="C31" s="45">
        <v>0</v>
      </c>
      <c r="D31" s="36">
        <v>0</v>
      </c>
      <c r="E31" s="35">
        <v>0</v>
      </c>
      <c r="F31" s="36">
        <v>40</v>
      </c>
      <c r="G31" s="36">
        <v>12000</v>
      </c>
      <c r="H31" s="36"/>
      <c r="I31" s="36">
        <f t="shared" si="0"/>
        <v>12000</v>
      </c>
      <c r="J31" s="34">
        <v>306</v>
      </c>
      <c r="K31" s="31"/>
    </row>
    <row r="32" spans="1:11" ht="14.45">
      <c r="A32" s="32" t="s">
        <v>144</v>
      </c>
      <c r="B32" s="32" t="s">
        <v>33</v>
      </c>
      <c r="C32" s="45">
        <v>14620</v>
      </c>
      <c r="D32" s="36">
        <v>15360</v>
      </c>
      <c r="E32" s="35">
        <v>384</v>
      </c>
      <c r="F32" s="36">
        <v>40</v>
      </c>
      <c r="G32" s="36"/>
      <c r="H32" s="36"/>
      <c r="I32" s="36">
        <f t="shared" si="0"/>
        <v>14620</v>
      </c>
      <c r="J32" s="34">
        <v>638</v>
      </c>
      <c r="K32" s="31"/>
    </row>
    <row r="33" spans="1:11" ht="14.45">
      <c r="A33" s="32" t="s">
        <v>359</v>
      </c>
      <c r="B33" s="32" t="s">
        <v>360</v>
      </c>
      <c r="C33" s="45">
        <v>0</v>
      </c>
      <c r="D33" s="36">
        <v>4000</v>
      </c>
      <c r="E33" s="35">
        <v>100</v>
      </c>
      <c r="F33" s="36">
        <v>40</v>
      </c>
      <c r="G33" s="36"/>
      <c r="H33" s="36"/>
      <c r="I33" s="36">
        <f t="shared" si="0"/>
        <v>0</v>
      </c>
      <c r="J33" s="34">
        <v>0</v>
      </c>
      <c r="K33" s="31"/>
    </row>
    <row r="34" spans="1:11" ht="14.45">
      <c r="A34" s="32" t="s">
        <v>47</v>
      </c>
      <c r="B34" s="32" t="s">
        <v>111</v>
      </c>
      <c r="C34" s="45">
        <v>930</v>
      </c>
      <c r="D34" s="36">
        <v>25650</v>
      </c>
      <c r="E34" s="35">
        <v>641.25</v>
      </c>
      <c r="F34" s="36">
        <v>40</v>
      </c>
      <c r="G34" s="36"/>
      <c r="H34" s="36"/>
      <c r="I34" s="36">
        <f t="shared" si="0"/>
        <v>930</v>
      </c>
      <c r="J34" s="34">
        <v>104</v>
      </c>
      <c r="K34" s="31"/>
    </row>
    <row r="35" spans="1:11" ht="14.45">
      <c r="A35" s="32" t="s">
        <v>361</v>
      </c>
      <c r="B35" s="32" t="s">
        <v>362</v>
      </c>
      <c r="C35" s="45">
        <v>0</v>
      </c>
      <c r="D35" s="36">
        <v>4600</v>
      </c>
      <c r="E35" s="35">
        <v>115</v>
      </c>
      <c r="F35" s="36">
        <v>40</v>
      </c>
      <c r="G35" s="36"/>
      <c r="H35" s="36"/>
      <c r="I35" s="36">
        <f t="shared" si="0"/>
        <v>0</v>
      </c>
      <c r="J35" s="34">
        <v>543</v>
      </c>
      <c r="K35" s="31"/>
    </row>
    <row r="36" spans="1:11" ht="14.45">
      <c r="A36" s="32" t="s">
        <v>48</v>
      </c>
      <c r="B36" s="32" t="s">
        <v>300</v>
      </c>
      <c r="C36" s="46">
        <v>17000</v>
      </c>
      <c r="D36" s="36">
        <v>24000</v>
      </c>
      <c r="E36" s="35">
        <v>600</v>
      </c>
      <c r="F36" s="36">
        <v>40</v>
      </c>
      <c r="G36" s="36"/>
      <c r="H36" s="36"/>
      <c r="I36" s="36">
        <f t="shared" si="0"/>
        <v>17000</v>
      </c>
      <c r="J36" s="34">
        <v>1042</v>
      </c>
      <c r="K36" s="31"/>
    </row>
    <row r="37" spans="1:11" ht="14.45">
      <c r="A37" s="32" t="s">
        <v>363</v>
      </c>
      <c r="B37" s="32" t="s">
        <v>364</v>
      </c>
      <c r="C37" s="45">
        <v>0</v>
      </c>
      <c r="D37" s="36">
        <v>9320</v>
      </c>
      <c r="E37" s="35">
        <v>233</v>
      </c>
      <c r="F37" s="36">
        <v>40</v>
      </c>
      <c r="G37" s="36"/>
      <c r="H37" s="36"/>
      <c r="I37" s="36">
        <f t="shared" si="0"/>
        <v>0</v>
      </c>
      <c r="J37" s="34">
        <v>489</v>
      </c>
      <c r="K37" s="31"/>
    </row>
    <row r="38" spans="1:11" ht="14.45">
      <c r="A38" s="32" t="s">
        <v>365</v>
      </c>
      <c r="B38" s="32" t="s">
        <v>52</v>
      </c>
      <c r="C38" s="45">
        <v>22680</v>
      </c>
      <c r="D38" s="36">
        <v>27520</v>
      </c>
      <c r="E38" s="35">
        <v>688</v>
      </c>
      <c r="F38" s="36">
        <v>40</v>
      </c>
      <c r="G38" s="36">
        <v>6840</v>
      </c>
      <c r="H38" s="36"/>
      <c r="I38" s="36">
        <f t="shared" si="0"/>
        <v>29520</v>
      </c>
      <c r="J38" s="34">
        <v>917</v>
      </c>
      <c r="K38" s="31"/>
    </row>
    <row r="39" spans="1:11" ht="14.45">
      <c r="A39" s="32" t="s">
        <v>224</v>
      </c>
      <c r="B39" s="32" t="s">
        <v>366</v>
      </c>
      <c r="C39" s="45">
        <v>24800</v>
      </c>
      <c r="D39" s="36">
        <v>24800</v>
      </c>
      <c r="E39" s="35">
        <v>620</v>
      </c>
      <c r="F39" s="36">
        <v>40</v>
      </c>
      <c r="G39" s="36"/>
      <c r="H39" s="36"/>
      <c r="I39" s="36">
        <f t="shared" si="0"/>
        <v>24800</v>
      </c>
      <c r="J39" s="34">
        <v>960</v>
      </c>
      <c r="K39" s="31"/>
    </row>
    <row r="40" spans="1:11" ht="14.45">
      <c r="A40" s="10" t="s">
        <v>302</v>
      </c>
      <c r="B40" s="32" t="s">
        <v>33</v>
      </c>
      <c r="C40" s="45">
        <v>32000</v>
      </c>
      <c r="D40" s="36">
        <v>32000</v>
      </c>
      <c r="E40" s="35">
        <v>800</v>
      </c>
      <c r="F40" s="36">
        <v>40</v>
      </c>
      <c r="G40" s="36"/>
      <c r="H40" s="36"/>
      <c r="I40" s="36">
        <f t="shared" si="0"/>
        <v>32000</v>
      </c>
      <c r="J40" s="34">
        <v>517</v>
      </c>
      <c r="K40" s="31"/>
    </row>
    <row r="41" spans="1:11" ht="14.45">
      <c r="A41" s="32" t="s">
        <v>367</v>
      </c>
      <c r="B41" s="32" t="s">
        <v>332</v>
      </c>
      <c r="C41" s="45">
        <v>0</v>
      </c>
      <c r="D41" s="36">
        <v>0</v>
      </c>
      <c r="E41" s="35">
        <v>0</v>
      </c>
      <c r="F41" s="36">
        <v>40</v>
      </c>
      <c r="G41" s="36"/>
      <c r="H41" s="36"/>
      <c r="I41" s="36">
        <f t="shared" si="0"/>
        <v>0</v>
      </c>
      <c r="J41" s="34">
        <v>81</v>
      </c>
      <c r="K41" s="31"/>
    </row>
    <row r="42" spans="1:11" ht="14.45">
      <c r="A42" s="32" t="s">
        <v>54</v>
      </c>
      <c r="B42" s="32" t="s">
        <v>55</v>
      </c>
      <c r="C42" s="45">
        <v>16000</v>
      </c>
      <c r="D42" s="36">
        <v>16000</v>
      </c>
      <c r="E42" s="35">
        <v>400</v>
      </c>
      <c r="F42" s="36">
        <v>40</v>
      </c>
      <c r="G42" s="36"/>
      <c r="H42" s="36"/>
      <c r="I42" s="36">
        <f t="shared" si="0"/>
        <v>16000</v>
      </c>
      <c r="J42" s="34">
        <v>682</v>
      </c>
      <c r="K42" s="31"/>
    </row>
    <row r="43" spans="1:11" ht="14.45">
      <c r="A43" s="32" t="s">
        <v>368</v>
      </c>
      <c r="B43" s="32" t="s">
        <v>369</v>
      </c>
      <c r="C43" s="45">
        <v>0</v>
      </c>
      <c r="D43" s="36">
        <v>0</v>
      </c>
      <c r="E43" s="35">
        <v>0</v>
      </c>
      <c r="F43" s="36">
        <v>40</v>
      </c>
      <c r="G43" s="36"/>
      <c r="H43" s="36"/>
      <c r="I43" s="36">
        <f t="shared" si="0"/>
        <v>0</v>
      </c>
      <c r="J43" s="34">
        <v>466</v>
      </c>
      <c r="K43" s="31"/>
    </row>
    <row r="44" spans="1:11" ht="14.45">
      <c r="A44" s="32" t="s">
        <v>370</v>
      </c>
      <c r="B44" s="32" t="s">
        <v>362</v>
      </c>
      <c r="C44" s="45">
        <v>0</v>
      </c>
      <c r="D44" s="36">
        <v>0</v>
      </c>
      <c r="E44" s="35">
        <v>0</v>
      </c>
      <c r="F44" s="36">
        <v>40</v>
      </c>
      <c r="G44" s="36"/>
      <c r="H44" s="36"/>
      <c r="I44" s="36">
        <f t="shared" si="0"/>
        <v>0</v>
      </c>
      <c r="J44" s="34">
        <v>348</v>
      </c>
      <c r="K44" s="31"/>
    </row>
    <row r="45" spans="1:11" ht="14.45">
      <c r="A45" s="32" t="s">
        <v>194</v>
      </c>
      <c r="B45" s="32" t="s">
        <v>296</v>
      </c>
      <c r="C45" s="46">
        <v>11520</v>
      </c>
      <c r="D45" s="36">
        <v>11520</v>
      </c>
      <c r="E45" s="35">
        <v>288</v>
      </c>
      <c r="F45" s="36">
        <v>40</v>
      </c>
      <c r="G45" s="36"/>
      <c r="H45" s="36"/>
      <c r="I45" s="36">
        <f t="shared" si="0"/>
        <v>11520</v>
      </c>
      <c r="J45" s="34">
        <v>415</v>
      </c>
      <c r="K45" s="31"/>
    </row>
    <row r="46" spans="1:11" ht="14.45">
      <c r="A46" s="32" t="s">
        <v>371</v>
      </c>
      <c r="B46" s="32" t="s">
        <v>352</v>
      </c>
      <c r="C46" s="45">
        <v>11360</v>
      </c>
      <c r="D46" s="36">
        <v>11360</v>
      </c>
      <c r="E46" s="35">
        <v>284</v>
      </c>
      <c r="F46" s="36">
        <v>40</v>
      </c>
      <c r="G46" s="36"/>
      <c r="H46" s="36"/>
      <c r="I46" s="36">
        <f t="shared" si="0"/>
        <v>11360</v>
      </c>
      <c r="J46" s="34">
        <v>401</v>
      </c>
      <c r="K46" s="31"/>
    </row>
    <row r="47" spans="1:11" ht="14.45">
      <c r="A47" s="32" t="s">
        <v>372</v>
      </c>
      <c r="B47" s="32" t="s">
        <v>128</v>
      </c>
      <c r="C47" s="45">
        <v>0</v>
      </c>
      <c r="D47" s="36">
        <v>0</v>
      </c>
      <c r="E47" s="35">
        <v>0</v>
      </c>
      <c r="F47" s="36">
        <v>40</v>
      </c>
      <c r="G47" s="36"/>
      <c r="H47" s="36"/>
      <c r="I47" s="36">
        <f t="shared" si="0"/>
        <v>0</v>
      </c>
      <c r="J47" s="34">
        <v>216</v>
      </c>
      <c r="K47" s="31"/>
    </row>
    <row r="48" spans="1:11" ht="14.45">
      <c r="A48" s="32" t="s">
        <v>373</v>
      </c>
      <c r="B48" s="32" t="s">
        <v>65</v>
      </c>
      <c r="C48" s="45">
        <v>19200</v>
      </c>
      <c r="D48" s="36">
        <v>19200</v>
      </c>
      <c r="E48" s="35">
        <v>480</v>
      </c>
      <c r="F48" s="36">
        <v>40</v>
      </c>
      <c r="G48" s="36"/>
      <c r="H48" s="36"/>
      <c r="I48" s="36">
        <f t="shared" si="0"/>
        <v>19200</v>
      </c>
      <c r="J48" s="34">
        <v>714</v>
      </c>
      <c r="K48" s="31"/>
    </row>
    <row r="49" spans="1:11" ht="14.45">
      <c r="A49" s="32" t="s">
        <v>374</v>
      </c>
      <c r="B49" s="32" t="s">
        <v>362</v>
      </c>
      <c r="C49" s="45">
        <v>0</v>
      </c>
      <c r="D49" s="36">
        <v>0</v>
      </c>
      <c r="E49" s="35">
        <v>0</v>
      </c>
      <c r="F49" s="36">
        <v>40</v>
      </c>
      <c r="G49" s="36"/>
      <c r="H49" s="36"/>
      <c r="I49" s="36">
        <f t="shared" si="0"/>
        <v>0</v>
      </c>
      <c r="J49" s="34">
        <v>565</v>
      </c>
      <c r="K49" s="31"/>
    </row>
    <row r="50" spans="1:11" ht="14.45">
      <c r="A50" s="32" t="s">
        <v>375</v>
      </c>
      <c r="B50" s="32" t="s">
        <v>350</v>
      </c>
      <c r="C50" s="45">
        <v>0</v>
      </c>
      <c r="D50" s="36">
        <v>9000</v>
      </c>
      <c r="E50" s="35">
        <v>225</v>
      </c>
      <c r="F50" s="36">
        <v>40</v>
      </c>
      <c r="G50" s="36"/>
      <c r="H50" s="36"/>
      <c r="I50" s="36">
        <f t="shared" si="0"/>
        <v>0</v>
      </c>
      <c r="J50" s="34">
        <v>238</v>
      </c>
      <c r="K50" s="31"/>
    </row>
    <row r="51" spans="1:11" ht="14.45">
      <c r="A51" s="32" t="s">
        <v>376</v>
      </c>
      <c r="B51" s="32" t="s">
        <v>377</v>
      </c>
      <c r="C51" s="45">
        <v>22000</v>
      </c>
      <c r="D51" s="36">
        <v>22000</v>
      </c>
      <c r="E51" s="35">
        <v>550</v>
      </c>
      <c r="F51" s="36">
        <v>40</v>
      </c>
      <c r="G51" s="36"/>
      <c r="H51" s="36"/>
      <c r="I51" s="36">
        <f t="shared" si="0"/>
        <v>22000</v>
      </c>
      <c r="J51" s="34">
        <v>1049</v>
      </c>
      <c r="K51" s="31"/>
    </row>
    <row r="52" spans="1:11" ht="14.45">
      <c r="A52" s="32" t="s">
        <v>378</v>
      </c>
      <c r="B52" s="32" t="s">
        <v>356</v>
      </c>
      <c r="C52" s="46">
        <v>18000</v>
      </c>
      <c r="D52" s="36">
        <v>21480</v>
      </c>
      <c r="E52" s="35">
        <v>537</v>
      </c>
      <c r="F52" s="36">
        <v>40</v>
      </c>
      <c r="G52" s="36"/>
      <c r="H52" s="36"/>
      <c r="I52" s="36">
        <f t="shared" si="0"/>
        <v>18000</v>
      </c>
      <c r="J52" s="34">
        <v>217</v>
      </c>
      <c r="K52" s="31"/>
    </row>
    <row r="53" spans="1:11" ht="14.45">
      <c r="A53" s="32" t="s">
        <v>379</v>
      </c>
      <c r="B53" s="32" t="s">
        <v>339</v>
      </c>
      <c r="C53" s="45">
        <v>0</v>
      </c>
      <c r="D53" s="36">
        <v>16782</v>
      </c>
      <c r="E53" s="35">
        <v>419.55</v>
      </c>
      <c r="F53" s="36">
        <v>40</v>
      </c>
      <c r="G53" s="36"/>
      <c r="H53" s="36"/>
      <c r="I53" s="36">
        <f t="shared" si="0"/>
        <v>0</v>
      </c>
      <c r="J53" s="34">
        <v>380</v>
      </c>
      <c r="K53" s="31"/>
    </row>
    <row r="54" spans="1:11" ht="14.45">
      <c r="A54" s="32" t="s">
        <v>59</v>
      </c>
      <c r="B54" s="32" t="s">
        <v>60</v>
      </c>
      <c r="C54" s="45">
        <v>15000</v>
      </c>
      <c r="D54" s="36">
        <v>15000</v>
      </c>
      <c r="E54" s="35">
        <v>375</v>
      </c>
      <c r="F54" s="36">
        <v>40</v>
      </c>
      <c r="G54" s="36"/>
      <c r="H54" s="36"/>
      <c r="I54" s="36">
        <f t="shared" si="0"/>
        <v>15000</v>
      </c>
      <c r="J54" s="34">
        <v>620</v>
      </c>
      <c r="K54" s="31"/>
    </row>
    <row r="55" spans="1:11" ht="14.45">
      <c r="A55" s="32" t="s">
        <v>271</v>
      </c>
      <c r="B55" s="32" t="s">
        <v>60</v>
      </c>
      <c r="C55" s="45">
        <v>10280</v>
      </c>
      <c r="D55" s="36">
        <v>14880</v>
      </c>
      <c r="E55" s="35">
        <v>372</v>
      </c>
      <c r="F55" s="36">
        <v>40</v>
      </c>
      <c r="G55" s="36"/>
      <c r="H55" s="36"/>
      <c r="I55" s="36">
        <f t="shared" si="0"/>
        <v>10280</v>
      </c>
      <c r="J55" s="34">
        <v>496</v>
      </c>
      <c r="K55" s="31"/>
    </row>
    <row r="56" spans="1:11" ht="14.45">
      <c r="A56" s="43" t="s">
        <v>380</v>
      </c>
      <c r="B56" s="32" t="s">
        <v>381</v>
      </c>
      <c r="C56" s="45">
        <v>8000</v>
      </c>
      <c r="D56" s="36">
        <v>8000</v>
      </c>
      <c r="E56" s="35">
        <v>200</v>
      </c>
      <c r="F56" s="36">
        <v>40</v>
      </c>
      <c r="G56" s="36"/>
      <c r="H56" s="36"/>
      <c r="I56" s="36">
        <f t="shared" si="0"/>
        <v>8000</v>
      </c>
      <c r="J56" s="34">
        <v>785</v>
      </c>
      <c r="K56" s="31"/>
    </row>
    <row r="57" spans="1:11" ht="14.45">
      <c r="A57" s="32" t="s">
        <v>382</v>
      </c>
      <c r="B57" s="32" t="s">
        <v>364</v>
      </c>
      <c r="C57" s="45">
        <v>0</v>
      </c>
      <c r="D57" s="36">
        <v>12000</v>
      </c>
      <c r="E57" s="35">
        <v>300</v>
      </c>
      <c r="F57" s="36">
        <v>40</v>
      </c>
      <c r="G57" s="36"/>
      <c r="H57" s="36"/>
      <c r="I57" s="36">
        <f t="shared" si="0"/>
        <v>0</v>
      </c>
      <c r="J57" s="34">
        <v>20</v>
      </c>
      <c r="K57" s="31"/>
    </row>
    <row r="58" spans="1:11" ht="14.45">
      <c r="A58" s="32" t="s">
        <v>383</v>
      </c>
      <c r="B58" s="32" t="s">
        <v>384</v>
      </c>
      <c r="C58" s="45">
        <v>23080</v>
      </c>
      <c r="D58" s="36">
        <v>23080</v>
      </c>
      <c r="E58" s="35">
        <v>577</v>
      </c>
      <c r="F58" s="36">
        <v>40</v>
      </c>
      <c r="G58" s="36"/>
      <c r="H58" s="36"/>
      <c r="I58" s="36">
        <f t="shared" si="0"/>
        <v>23080</v>
      </c>
      <c r="J58" s="34">
        <v>577</v>
      </c>
      <c r="K58" s="31"/>
    </row>
    <row r="59" spans="1:11" ht="14.45">
      <c r="A59" s="32" t="s">
        <v>385</v>
      </c>
      <c r="B59" s="32" t="s">
        <v>309</v>
      </c>
      <c r="C59" s="45">
        <v>0</v>
      </c>
      <c r="D59" s="36">
        <v>0</v>
      </c>
      <c r="E59" s="35">
        <v>0</v>
      </c>
      <c r="F59" s="36">
        <v>40</v>
      </c>
      <c r="G59" s="36"/>
      <c r="H59" s="36"/>
      <c r="I59" s="36">
        <f t="shared" si="0"/>
        <v>0</v>
      </c>
      <c r="J59" s="34">
        <v>100</v>
      </c>
      <c r="K59" s="31"/>
    </row>
    <row r="60" spans="1:11" ht="14.45">
      <c r="A60" s="32" t="s">
        <v>227</v>
      </c>
      <c r="B60" s="32" t="s">
        <v>33</v>
      </c>
      <c r="C60" s="45">
        <v>12470</v>
      </c>
      <c r="D60" s="36">
        <v>12800</v>
      </c>
      <c r="E60" s="35">
        <v>320</v>
      </c>
      <c r="F60" s="36">
        <v>40</v>
      </c>
      <c r="G60" s="36"/>
      <c r="H60" s="36"/>
      <c r="I60" s="36">
        <f t="shared" si="0"/>
        <v>12470</v>
      </c>
      <c r="J60" s="34">
        <v>673</v>
      </c>
      <c r="K60" s="31"/>
    </row>
    <row r="61" spans="1:11" ht="14.45">
      <c r="A61" s="32" t="s">
        <v>64</v>
      </c>
      <c r="B61" s="32" t="s">
        <v>65</v>
      </c>
      <c r="C61" s="46">
        <v>25000</v>
      </c>
      <c r="D61" s="36">
        <v>25000</v>
      </c>
      <c r="E61" s="35">
        <v>625</v>
      </c>
      <c r="F61" s="36">
        <v>40</v>
      </c>
      <c r="G61" s="36"/>
      <c r="H61" s="36"/>
      <c r="I61" s="36">
        <f t="shared" si="0"/>
        <v>25000</v>
      </c>
      <c r="J61" s="34">
        <v>612</v>
      </c>
      <c r="K61" s="31"/>
    </row>
    <row r="62" spans="1:11" ht="14.45">
      <c r="A62" s="32" t="s">
        <v>386</v>
      </c>
      <c r="B62" s="32" t="s">
        <v>387</v>
      </c>
      <c r="C62" s="45">
        <v>0</v>
      </c>
      <c r="D62" s="36">
        <v>40</v>
      </c>
      <c r="E62" s="35">
        <v>1</v>
      </c>
      <c r="F62" s="36">
        <v>40</v>
      </c>
      <c r="G62" s="36"/>
      <c r="H62" s="36"/>
      <c r="I62" s="36">
        <f t="shared" si="0"/>
        <v>0</v>
      </c>
      <c r="J62" s="34">
        <v>180</v>
      </c>
      <c r="K62" s="31"/>
    </row>
    <row r="63" spans="1:11" ht="14.45">
      <c r="A63" s="32" t="s">
        <v>388</v>
      </c>
      <c r="B63" s="32" t="s">
        <v>389</v>
      </c>
      <c r="C63" s="45">
        <v>0</v>
      </c>
      <c r="D63" s="36">
        <v>16000</v>
      </c>
      <c r="E63" s="35">
        <v>400</v>
      </c>
      <c r="F63" s="36">
        <v>40</v>
      </c>
      <c r="G63" s="36"/>
      <c r="H63" s="36"/>
      <c r="I63" s="36">
        <f t="shared" si="0"/>
        <v>0</v>
      </c>
      <c r="J63" s="34">
        <v>272</v>
      </c>
      <c r="K63" s="31"/>
    </row>
    <row r="64" spans="1:11" ht="14.45">
      <c r="A64" s="32" t="s">
        <v>390</v>
      </c>
      <c r="B64" s="32" t="s">
        <v>391</v>
      </c>
      <c r="C64" s="45">
        <v>0</v>
      </c>
      <c r="D64" s="36">
        <v>0</v>
      </c>
      <c r="E64" s="35">
        <v>0</v>
      </c>
      <c r="F64" s="36">
        <v>40</v>
      </c>
      <c r="G64" s="36"/>
      <c r="H64" s="36"/>
      <c r="I64" s="36">
        <f t="shared" si="0"/>
        <v>0</v>
      </c>
      <c r="J64" s="34">
        <v>525</v>
      </c>
      <c r="K64" s="31"/>
    </row>
    <row r="65" spans="1:11" ht="14.45">
      <c r="A65" s="32" t="s">
        <v>392</v>
      </c>
      <c r="B65" s="32" t="s">
        <v>393</v>
      </c>
      <c r="C65" s="45">
        <v>13600</v>
      </c>
      <c r="D65" s="36">
        <v>20000</v>
      </c>
      <c r="E65" s="35">
        <v>500</v>
      </c>
      <c r="F65" s="36">
        <v>40</v>
      </c>
      <c r="G65" s="36"/>
      <c r="H65" s="36"/>
      <c r="I65" s="36">
        <f t="shared" si="0"/>
        <v>13600</v>
      </c>
      <c r="J65" s="34">
        <v>1097</v>
      </c>
      <c r="K65" s="31"/>
    </row>
    <row r="66" spans="1:11" ht="14.45">
      <c r="A66" s="32" t="s">
        <v>394</v>
      </c>
      <c r="B66" s="32" t="s">
        <v>326</v>
      </c>
      <c r="C66" s="45">
        <v>0</v>
      </c>
      <c r="D66" s="36">
        <v>1059</v>
      </c>
      <c r="E66" s="35">
        <v>26.475000000000001</v>
      </c>
      <c r="F66" s="36">
        <v>40</v>
      </c>
      <c r="G66" s="36"/>
      <c r="H66" s="36"/>
      <c r="I66" s="36">
        <f t="shared" ref="I66:I129" si="1">(C66+G66)-H66</f>
        <v>0</v>
      </c>
      <c r="J66" s="34">
        <v>0</v>
      </c>
      <c r="K66" s="31"/>
    </row>
    <row r="67" spans="1:11" ht="14.45">
      <c r="A67" s="32" t="s">
        <v>395</v>
      </c>
      <c r="B67" s="32" t="s">
        <v>128</v>
      </c>
      <c r="C67" s="45">
        <v>0</v>
      </c>
      <c r="D67" s="36">
        <v>0</v>
      </c>
      <c r="E67" s="35">
        <v>0</v>
      </c>
      <c r="F67" s="36">
        <v>40</v>
      </c>
      <c r="G67" s="36"/>
      <c r="H67" s="36"/>
      <c r="I67" s="36">
        <f t="shared" si="1"/>
        <v>0</v>
      </c>
      <c r="J67" s="34">
        <v>451</v>
      </c>
      <c r="K67" s="31"/>
    </row>
    <row r="68" spans="1:11" ht="14.45">
      <c r="A68" s="32" t="s">
        <v>396</v>
      </c>
      <c r="B68" s="32" t="s">
        <v>128</v>
      </c>
      <c r="C68" s="45">
        <v>0</v>
      </c>
      <c r="D68" s="36">
        <v>0</v>
      </c>
      <c r="E68" s="35">
        <v>0</v>
      </c>
      <c r="F68" s="36">
        <v>40</v>
      </c>
      <c r="G68" s="36"/>
      <c r="H68" s="36"/>
      <c r="I68" s="36">
        <f t="shared" si="1"/>
        <v>0</v>
      </c>
      <c r="J68" s="34">
        <v>336</v>
      </c>
      <c r="K68" s="31"/>
    </row>
    <row r="69" spans="1:11" ht="14.45">
      <c r="A69" s="32" t="s">
        <v>397</v>
      </c>
      <c r="B69" s="32" t="s">
        <v>398</v>
      </c>
      <c r="C69" s="45">
        <v>5760</v>
      </c>
      <c r="D69" s="36">
        <v>12000</v>
      </c>
      <c r="E69" s="35">
        <v>300</v>
      </c>
      <c r="F69" s="36">
        <v>40</v>
      </c>
      <c r="G69" s="36"/>
      <c r="H69" s="36"/>
      <c r="I69" s="36">
        <f t="shared" si="1"/>
        <v>5760</v>
      </c>
      <c r="J69" s="34">
        <v>582</v>
      </c>
      <c r="K69" s="31"/>
    </row>
    <row r="70" spans="1:11" ht="14.45">
      <c r="A70" s="32" t="s">
        <v>399</v>
      </c>
      <c r="B70" s="32" t="s">
        <v>313</v>
      </c>
      <c r="C70" s="45">
        <v>9600</v>
      </c>
      <c r="D70" s="36">
        <v>9600</v>
      </c>
      <c r="E70" s="35">
        <v>240</v>
      </c>
      <c r="F70" s="36">
        <v>40</v>
      </c>
      <c r="G70" s="36"/>
      <c r="H70" s="36"/>
      <c r="I70" s="36">
        <f t="shared" si="1"/>
        <v>9600</v>
      </c>
      <c r="J70" s="34">
        <v>245</v>
      </c>
      <c r="K70" s="31"/>
    </row>
    <row r="71" spans="1:11" ht="14.45">
      <c r="A71" s="32" t="s">
        <v>400</v>
      </c>
      <c r="B71" s="32" t="s">
        <v>65</v>
      </c>
      <c r="C71" s="45">
        <v>0</v>
      </c>
      <c r="D71" s="36">
        <v>0</v>
      </c>
      <c r="E71" s="35">
        <v>0</v>
      </c>
      <c r="F71" s="36">
        <v>40</v>
      </c>
      <c r="G71" s="36"/>
      <c r="H71" s="36"/>
      <c r="I71" s="36">
        <f t="shared" si="1"/>
        <v>0</v>
      </c>
      <c r="J71" s="34">
        <v>131</v>
      </c>
      <c r="K71" s="31"/>
    </row>
    <row r="72" spans="1:11" ht="14.45">
      <c r="A72" s="32" t="s">
        <v>401</v>
      </c>
      <c r="B72" s="32" t="s">
        <v>196</v>
      </c>
      <c r="C72" s="45">
        <v>0</v>
      </c>
      <c r="D72" s="36">
        <v>18336</v>
      </c>
      <c r="E72" s="35">
        <v>458.4</v>
      </c>
      <c r="F72" s="36">
        <v>40</v>
      </c>
      <c r="G72" s="36"/>
      <c r="H72" s="36"/>
      <c r="I72" s="36">
        <f t="shared" si="1"/>
        <v>0</v>
      </c>
      <c r="J72" s="34">
        <v>390</v>
      </c>
      <c r="K72" s="31"/>
    </row>
    <row r="73" spans="1:11" ht="14.45">
      <c r="A73" s="32" t="s">
        <v>402</v>
      </c>
      <c r="B73" s="32" t="s">
        <v>128</v>
      </c>
      <c r="C73" s="45">
        <v>0</v>
      </c>
      <c r="D73" s="36">
        <v>1080</v>
      </c>
      <c r="E73" s="35">
        <v>27</v>
      </c>
      <c r="F73" s="36">
        <v>40</v>
      </c>
      <c r="G73" s="36"/>
      <c r="H73" s="36"/>
      <c r="I73" s="36">
        <f t="shared" si="1"/>
        <v>0</v>
      </c>
      <c r="J73" s="34">
        <v>165</v>
      </c>
      <c r="K73" s="31"/>
    </row>
    <row r="74" spans="1:11" ht="14.45">
      <c r="A74" s="32" t="s">
        <v>403</v>
      </c>
      <c r="B74" s="32" t="s">
        <v>404</v>
      </c>
      <c r="C74" s="45">
        <v>0</v>
      </c>
      <c r="D74" s="36">
        <v>7680</v>
      </c>
      <c r="E74" s="35">
        <v>192</v>
      </c>
      <c r="F74" s="36">
        <v>40</v>
      </c>
      <c r="G74" s="36"/>
      <c r="H74" s="36"/>
      <c r="I74" s="36">
        <f t="shared" si="1"/>
        <v>0</v>
      </c>
      <c r="J74" s="34">
        <v>369</v>
      </c>
      <c r="K74" s="31"/>
    </row>
    <row r="75" spans="1:11" ht="14.45">
      <c r="A75" s="32" t="s">
        <v>405</v>
      </c>
      <c r="B75" s="32" t="s">
        <v>348</v>
      </c>
      <c r="C75" s="45">
        <v>14840</v>
      </c>
      <c r="D75" s="36">
        <v>22800</v>
      </c>
      <c r="E75" s="35">
        <v>570</v>
      </c>
      <c r="F75" s="36">
        <v>40</v>
      </c>
      <c r="G75" s="36"/>
      <c r="H75" s="36"/>
      <c r="I75" s="36">
        <f t="shared" si="1"/>
        <v>14840</v>
      </c>
      <c r="J75" s="34">
        <v>444</v>
      </c>
      <c r="K75" s="31"/>
    </row>
    <row r="76" spans="1:11" ht="14.45">
      <c r="A76" s="32" t="s">
        <v>406</v>
      </c>
      <c r="B76" s="32" t="s">
        <v>33</v>
      </c>
      <c r="C76" s="45">
        <v>0</v>
      </c>
      <c r="D76" s="36">
        <v>0</v>
      </c>
      <c r="E76" s="35">
        <v>0</v>
      </c>
      <c r="F76" s="36">
        <v>40</v>
      </c>
      <c r="G76" s="36"/>
      <c r="H76" s="36"/>
      <c r="I76" s="36">
        <f t="shared" si="1"/>
        <v>0</v>
      </c>
      <c r="J76" s="34">
        <v>128</v>
      </c>
      <c r="K76" s="31"/>
    </row>
    <row r="77" spans="1:11" ht="14.45">
      <c r="A77" s="32" t="s">
        <v>407</v>
      </c>
      <c r="B77" s="32" t="s">
        <v>408</v>
      </c>
      <c r="C77" s="46">
        <v>3600</v>
      </c>
      <c r="D77" s="36">
        <v>400</v>
      </c>
      <c r="E77" s="35">
        <v>10</v>
      </c>
      <c r="F77" s="36">
        <v>40</v>
      </c>
      <c r="G77" s="36"/>
      <c r="H77" s="36"/>
      <c r="I77" s="36">
        <f t="shared" si="1"/>
        <v>3600</v>
      </c>
      <c r="J77" s="34">
        <v>165</v>
      </c>
      <c r="K77" s="31"/>
    </row>
    <row r="78" spans="1:11" ht="14.45">
      <c r="A78" s="32" t="s">
        <v>409</v>
      </c>
      <c r="B78" s="32" t="s">
        <v>337</v>
      </c>
      <c r="C78" s="45">
        <v>4440</v>
      </c>
      <c r="D78" s="36">
        <v>4440</v>
      </c>
      <c r="E78" s="35">
        <v>111</v>
      </c>
      <c r="F78" s="36">
        <v>40</v>
      </c>
      <c r="G78" s="36"/>
      <c r="H78" s="36"/>
      <c r="I78" s="36">
        <f t="shared" si="1"/>
        <v>4440</v>
      </c>
      <c r="J78" s="34">
        <v>102</v>
      </c>
      <c r="K78" s="31"/>
    </row>
    <row r="79" spans="1:11" ht="14.45">
      <c r="A79" s="32" t="s">
        <v>410</v>
      </c>
      <c r="B79" s="32" t="s">
        <v>330</v>
      </c>
      <c r="C79" s="45">
        <v>0</v>
      </c>
      <c r="D79" s="36">
        <v>5440</v>
      </c>
      <c r="E79" s="35">
        <v>136</v>
      </c>
      <c r="F79" s="36">
        <v>40</v>
      </c>
      <c r="G79" s="36"/>
      <c r="H79" s="36"/>
      <c r="I79" s="36">
        <f t="shared" si="1"/>
        <v>0</v>
      </c>
      <c r="J79" s="34">
        <v>64</v>
      </c>
      <c r="K79" s="31"/>
    </row>
    <row r="80" spans="1:11" ht="14.45">
      <c r="A80" s="32" t="s">
        <v>197</v>
      </c>
      <c r="B80" s="32" t="s">
        <v>60</v>
      </c>
      <c r="C80" s="45">
        <v>160</v>
      </c>
      <c r="D80" s="36">
        <v>9600</v>
      </c>
      <c r="E80" s="35">
        <v>240</v>
      </c>
      <c r="F80" s="36">
        <v>40</v>
      </c>
      <c r="G80" s="36"/>
      <c r="H80" s="36"/>
      <c r="I80" s="36">
        <f t="shared" si="1"/>
        <v>160</v>
      </c>
      <c r="J80" s="34">
        <v>360</v>
      </c>
      <c r="K80" s="31"/>
    </row>
    <row r="81" spans="1:11" ht="14.45">
      <c r="A81" s="32" t="s">
        <v>411</v>
      </c>
      <c r="B81" s="32" t="s">
        <v>352</v>
      </c>
      <c r="C81" s="45">
        <v>0</v>
      </c>
      <c r="D81" s="36">
        <v>12000</v>
      </c>
      <c r="E81" s="35">
        <v>300</v>
      </c>
      <c r="F81" s="36">
        <v>40</v>
      </c>
      <c r="G81" s="36"/>
      <c r="H81" s="36"/>
      <c r="I81" s="36">
        <f t="shared" si="1"/>
        <v>0</v>
      </c>
      <c r="J81" s="34">
        <v>239</v>
      </c>
      <c r="K81" s="31"/>
    </row>
    <row r="82" spans="1:11" ht="14.45">
      <c r="A82" s="32" t="s">
        <v>412</v>
      </c>
      <c r="B82" s="32" t="s">
        <v>413</v>
      </c>
      <c r="C82" s="45">
        <v>8000</v>
      </c>
      <c r="D82" s="36">
        <v>8000</v>
      </c>
      <c r="E82" s="35">
        <v>200</v>
      </c>
      <c r="F82" s="36">
        <v>40</v>
      </c>
      <c r="G82" s="36"/>
      <c r="H82" s="36"/>
      <c r="I82" s="36">
        <f t="shared" si="1"/>
        <v>8000</v>
      </c>
      <c r="J82" s="34">
        <v>0</v>
      </c>
      <c r="K82" s="31"/>
    </row>
    <row r="83" spans="1:11" ht="14.45">
      <c r="A83" s="32" t="s">
        <v>304</v>
      </c>
      <c r="B83" s="32" t="s">
        <v>305</v>
      </c>
      <c r="C83" s="45">
        <v>26000</v>
      </c>
      <c r="D83" s="36">
        <v>26000</v>
      </c>
      <c r="E83" s="35">
        <v>650</v>
      </c>
      <c r="F83" s="36">
        <v>40</v>
      </c>
      <c r="G83" s="36"/>
      <c r="H83" s="36"/>
      <c r="I83" s="36">
        <f t="shared" si="1"/>
        <v>26000</v>
      </c>
      <c r="J83" s="34">
        <v>871</v>
      </c>
      <c r="K83" s="31"/>
    </row>
    <row r="84" spans="1:11" ht="14.45">
      <c r="A84" s="32" t="s">
        <v>198</v>
      </c>
      <c r="B84" s="32" t="s">
        <v>33</v>
      </c>
      <c r="C84" s="45">
        <v>17440</v>
      </c>
      <c r="D84" s="36">
        <v>27840</v>
      </c>
      <c r="E84" s="35">
        <v>696</v>
      </c>
      <c r="F84" s="36">
        <v>40</v>
      </c>
      <c r="G84" s="36"/>
      <c r="H84" s="36"/>
      <c r="I84" s="36">
        <f t="shared" si="1"/>
        <v>17440</v>
      </c>
      <c r="J84" s="34">
        <v>681</v>
      </c>
      <c r="K84" s="31"/>
    </row>
    <row r="85" spans="1:11" ht="14.45">
      <c r="A85" s="32" t="s">
        <v>414</v>
      </c>
      <c r="B85" s="32" t="s">
        <v>364</v>
      </c>
      <c r="C85" s="45">
        <v>0</v>
      </c>
      <c r="D85" s="36">
        <v>24520</v>
      </c>
      <c r="E85" s="35">
        <v>613</v>
      </c>
      <c r="F85" s="36">
        <v>40</v>
      </c>
      <c r="G85" s="36"/>
      <c r="H85" s="36"/>
      <c r="I85" s="36">
        <f t="shared" si="1"/>
        <v>0</v>
      </c>
      <c r="J85" s="34">
        <v>325</v>
      </c>
      <c r="K85" s="31"/>
    </row>
    <row r="86" spans="1:11" ht="14.45">
      <c r="A86" s="32" t="s">
        <v>415</v>
      </c>
      <c r="B86" s="32" t="s">
        <v>416</v>
      </c>
      <c r="C86" s="45">
        <v>0</v>
      </c>
      <c r="D86" s="36">
        <v>28600</v>
      </c>
      <c r="E86" s="35">
        <v>715</v>
      </c>
      <c r="F86" s="36">
        <v>40</v>
      </c>
      <c r="G86" s="36"/>
      <c r="H86" s="36"/>
      <c r="I86" s="36">
        <f t="shared" si="1"/>
        <v>0</v>
      </c>
      <c r="J86" s="34">
        <v>225</v>
      </c>
      <c r="K86" s="31"/>
    </row>
    <row r="87" spans="1:11" ht="14.45">
      <c r="A87" s="32" t="s">
        <v>147</v>
      </c>
      <c r="B87" s="32" t="s">
        <v>111</v>
      </c>
      <c r="C87" s="45">
        <v>8160</v>
      </c>
      <c r="D87" s="36">
        <v>24000</v>
      </c>
      <c r="E87" s="35">
        <v>600</v>
      </c>
      <c r="F87" s="36">
        <v>40</v>
      </c>
      <c r="G87" s="36"/>
      <c r="H87" s="36"/>
      <c r="I87" s="36">
        <f t="shared" si="1"/>
        <v>8160</v>
      </c>
      <c r="J87" s="34">
        <v>601</v>
      </c>
      <c r="K87" s="31"/>
    </row>
    <row r="88" spans="1:11" ht="14.45">
      <c r="A88" s="32" t="s">
        <v>417</v>
      </c>
      <c r="B88" s="32" t="s">
        <v>418</v>
      </c>
      <c r="C88" s="45">
        <v>0</v>
      </c>
      <c r="D88" s="36">
        <v>0</v>
      </c>
      <c r="E88" s="35">
        <v>0</v>
      </c>
      <c r="F88" s="36">
        <v>40</v>
      </c>
      <c r="G88" s="36"/>
      <c r="H88" s="36"/>
      <c r="I88" s="36">
        <f t="shared" si="1"/>
        <v>0</v>
      </c>
      <c r="J88" s="34">
        <v>644</v>
      </c>
      <c r="K88" s="31"/>
    </row>
    <row r="89" spans="1:11" ht="14.45">
      <c r="A89" s="32" t="s">
        <v>419</v>
      </c>
      <c r="B89" s="32" t="s">
        <v>420</v>
      </c>
      <c r="C89" s="45">
        <v>0</v>
      </c>
      <c r="D89" s="36">
        <v>0</v>
      </c>
      <c r="E89" s="35">
        <v>0</v>
      </c>
      <c r="F89" s="36">
        <v>40</v>
      </c>
      <c r="G89" s="36"/>
      <c r="H89" s="36"/>
      <c r="I89" s="36">
        <f t="shared" si="1"/>
        <v>0</v>
      </c>
      <c r="J89" s="34">
        <v>625</v>
      </c>
      <c r="K89" s="31"/>
    </row>
    <row r="90" spans="1:11" ht="14.45">
      <c r="A90" s="32" t="s">
        <v>421</v>
      </c>
      <c r="B90" s="32" t="s">
        <v>422</v>
      </c>
      <c r="C90" s="45">
        <v>0</v>
      </c>
      <c r="D90" s="36">
        <v>21720</v>
      </c>
      <c r="E90" s="35">
        <v>543</v>
      </c>
      <c r="F90" s="36">
        <v>40</v>
      </c>
      <c r="G90" s="36"/>
      <c r="H90" s="36"/>
      <c r="I90" s="36">
        <f t="shared" si="1"/>
        <v>0</v>
      </c>
      <c r="J90" s="34">
        <v>730</v>
      </c>
      <c r="K90" s="31"/>
    </row>
    <row r="91" spans="1:11" ht="14.45">
      <c r="A91" s="32" t="s">
        <v>423</v>
      </c>
      <c r="B91" s="32" t="s">
        <v>424</v>
      </c>
      <c r="C91" s="45">
        <v>3800</v>
      </c>
      <c r="D91" s="36">
        <v>3800</v>
      </c>
      <c r="E91" s="35">
        <v>95</v>
      </c>
      <c r="F91" s="36">
        <v>40</v>
      </c>
      <c r="G91" s="36"/>
      <c r="H91" s="36"/>
      <c r="I91" s="36">
        <f t="shared" si="1"/>
        <v>3800</v>
      </c>
      <c r="J91" s="34">
        <v>0</v>
      </c>
      <c r="K91" s="31"/>
    </row>
    <row r="92" spans="1:11" ht="14.45">
      <c r="A92" s="10" t="s">
        <v>286</v>
      </c>
      <c r="B92" s="32" t="s">
        <v>350</v>
      </c>
      <c r="C92" s="45">
        <v>20000</v>
      </c>
      <c r="D92" s="36">
        <v>20000</v>
      </c>
      <c r="E92" s="35">
        <v>500</v>
      </c>
      <c r="F92" s="36">
        <v>40</v>
      </c>
      <c r="G92" s="36"/>
      <c r="H92" s="36"/>
      <c r="I92" s="36">
        <f t="shared" si="1"/>
        <v>20000</v>
      </c>
      <c r="J92" s="34">
        <v>296</v>
      </c>
      <c r="K92" s="31"/>
    </row>
    <row r="93" spans="1:11" ht="14.45">
      <c r="A93" s="32" t="s">
        <v>425</v>
      </c>
      <c r="B93" s="32" t="s">
        <v>343</v>
      </c>
      <c r="C93" s="45">
        <v>0</v>
      </c>
      <c r="D93" s="36">
        <v>0</v>
      </c>
      <c r="E93" s="35">
        <v>0</v>
      </c>
      <c r="F93" s="36">
        <v>40</v>
      </c>
      <c r="G93" s="36"/>
      <c r="H93" s="36"/>
      <c r="I93" s="36">
        <f t="shared" si="1"/>
        <v>0</v>
      </c>
      <c r="J93" s="34">
        <v>36</v>
      </c>
      <c r="K93" s="31"/>
    </row>
    <row r="94" spans="1:11" ht="14.45">
      <c r="A94" s="32" t="s">
        <v>426</v>
      </c>
      <c r="B94" s="32" t="s">
        <v>299</v>
      </c>
      <c r="C94" s="45">
        <v>13720</v>
      </c>
      <c r="D94" s="36">
        <v>20000</v>
      </c>
      <c r="E94" s="35">
        <v>500</v>
      </c>
      <c r="F94" s="36">
        <v>40</v>
      </c>
      <c r="G94" s="36"/>
      <c r="H94" s="36"/>
      <c r="I94" s="36">
        <f t="shared" si="1"/>
        <v>13720</v>
      </c>
      <c r="J94" s="34">
        <v>275</v>
      </c>
      <c r="K94" s="31"/>
    </row>
    <row r="95" spans="1:11" ht="14.45">
      <c r="A95" s="32" t="s">
        <v>427</v>
      </c>
      <c r="B95" s="32" t="s">
        <v>364</v>
      </c>
      <c r="C95" s="45">
        <v>20000</v>
      </c>
      <c r="D95" s="36">
        <v>20000</v>
      </c>
      <c r="E95" s="35">
        <v>500</v>
      </c>
      <c r="F95" s="36">
        <v>40</v>
      </c>
      <c r="G95" s="36"/>
      <c r="H95" s="36"/>
      <c r="I95" s="36">
        <f t="shared" si="1"/>
        <v>20000</v>
      </c>
      <c r="J95" s="34">
        <v>726</v>
      </c>
      <c r="K95" s="31"/>
    </row>
    <row r="96" spans="1:11" ht="14.45">
      <c r="A96" s="32" t="s">
        <v>428</v>
      </c>
      <c r="B96" s="32" t="s">
        <v>345</v>
      </c>
      <c r="C96" s="45">
        <v>0</v>
      </c>
      <c r="D96" s="36">
        <v>4400</v>
      </c>
      <c r="E96" s="35">
        <v>110</v>
      </c>
      <c r="F96" s="36">
        <v>40</v>
      </c>
      <c r="G96" s="36"/>
      <c r="H96" s="36"/>
      <c r="I96" s="36">
        <f t="shared" si="1"/>
        <v>0</v>
      </c>
      <c r="J96" s="34">
        <v>151</v>
      </c>
      <c r="K96" s="31"/>
    </row>
    <row r="97" spans="1:11" ht="14.45">
      <c r="A97" s="32" t="s">
        <v>429</v>
      </c>
      <c r="B97" s="32" t="s">
        <v>52</v>
      </c>
      <c r="C97" s="45">
        <v>17720</v>
      </c>
      <c r="D97" s="36">
        <v>25600</v>
      </c>
      <c r="E97" s="35">
        <v>640</v>
      </c>
      <c r="F97" s="36">
        <v>40</v>
      </c>
      <c r="G97" s="36">
        <v>7880</v>
      </c>
      <c r="H97" s="36"/>
      <c r="I97" s="36">
        <f t="shared" si="1"/>
        <v>25600</v>
      </c>
      <c r="J97" s="34">
        <v>830</v>
      </c>
      <c r="K97" s="31"/>
    </row>
    <row r="98" spans="1:11" ht="14.45">
      <c r="A98" s="32" t="s">
        <v>430</v>
      </c>
      <c r="B98" s="32" t="s">
        <v>305</v>
      </c>
      <c r="C98" s="45">
        <v>14060</v>
      </c>
      <c r="D98" s="36">
        <v>29260</v>
      </c>
      <c r="E98" s="35">
        <v>731.5</v>
      </c>
      <c r="F98" s="36">
        <v>40</v>
      </c>
      <c r="G98" s="36"/>
      <c r="H98" s="36"/>
      <c r="I98" s="36">
        <f t="shared" si="1"/>
        <v>14060</v>
      </c>
      <c r="J98" s="34">
        <v>228</v>
      </c>
      <c r="K98" s="31"/>
    </row>
    <row r="99" spans="1:11" ht="14.45">
      <c r="A99" s="32" t="s">
        <v>431</v>
      </c>
      <c r="B99" s="32" t="s">
        <v>432</v>
      </c>
      <c r="C99" s="45">
        <v>0</v>
      </c>
      <c r="D99" s="36">
        <v>0</v>
      </c>
      <c r="E99" s="35">
        <v>0</v>
      </c>
      <c r="F99" s="36">
        <v>40</v>
      </c>
      <c r="G99" s="36"/>
      <c r="H99" s="36"/>
      <c r="I99" s="36">
        <f t="shared" si="1"/>
        <v>0</v>
      </c>
      <c r="J99" s="34">
        <v>100</v>
      </c>
      <c r="K99" s="31"/>
    </row>
    <row r="100" spans="1:11" ht="14.45">
      <c r="A100" s="32" t="s">
        <v>433</v>
      </c>
      <c r="B100" s="32" t="s">
        <v>309</v>
      </c>
      <c r="C100" s="45">
        <v>19200</v>
      </c>
      <c r="D100" s="36">
        <v>19200</v>
      </c>
      <c r="E100" s="35">
        <v>480</v>
      </c>
      <c r="F100" s="36">
        <v>40</v>
      </c>
      <c r="G100" s="36"/>
      <c r="H100" s="36"/>
      <c r="I100" s="36">
        <f t="shared" si="1"/>
        <v>19200</v>
      </c>
      <c r="J100" s="34">
        <v>297</v>
      </c>
      <c r="K100" s="31"/>
    </row>
    <row r="101" spans="1:11" ht="14.45">
      <c r="A101" s="32" t="s">
        <v>434</v>
      </c>
      <c r="B101" s="32" t="s">
        <v>299</v>
      </c>
      <c r="C101" s="45">
        <v>0</v>
      </c>
      <c r="D101" s="36">
        <v>0</v>
      </c>
      <c r="E101" s="35">
        <v>0</v>
      </c>
      <c r="F101" s="36">
        <v>40</v>
      </c>
      <c r="G101" s="36"/>
      <c r="H101" s="36"/>
      <c r="I101" s="36">
        <f t="shared" si="1"/>
        <v>0</v>
      </c>
      <c r="J101" s="34">
        <v>40</v>
      </c>
      <c r="K101" s="31"/>
    </row>
    <row r="102" spans="1:11" ht="14.45">
      <c r="A102" s="32" t="s">
        <v>435</v>
      </c>
      <c r="B102" s="32" t="s">
        <v>296</v>
      </c>
      <c r="C102" s="45">
        <v>16000</v>
      </c>
      <c r="D102" s="36">
        <v>16000</v>
      </c>
      <c r="E102" s="35">
        <v>400</v>
      </c>
      <c r="F102" s="36">
        <v>40</v>
      </c>
      <c r="G102" s="36"/>
      <c r="H102" s="36"/>
      <c r="I102" s="36">
        <f t="shared" si="1"/>
        <v>16000</v>
      </c>
      <c r="J102" s="34">
        <v>825</v>
      </c>
      <c r="K102" s="31"/>
    </row>
    <row r="103" spans="1:11" ht="14.45">
      <c r="A103" s="32" t="s">
        <v>72</v>
      </c>
      <c r="B103" s="32" t="s">
        <v>296</v>
      </c>
      <c r="C103" s="45">
        <v>23520</v>
      </c>
      <c r="D103" s="36">
        <v>24000</v>
      </c>
      <c r="E103" s="35">
        <v>600</v>
      </c>
      <c r="F103" s="36">
        <v>40</v>
      </c>
      <c r="G103" s="36"/>
      <c r="H103" s="36"/>
      <c r="I103" s="36">
        <f t="shared" si="1"/>
        <v>23520</v>
      </c>
      <c r="J103" s="34">
        <v>768</v>
      </c>
      <c r="K103" s="31"/>
    </row>
    <row r="104" spans="1:11" ht="14.45">
      <c r="A104" s="32" t="s">
        <v>436</v>
      </c>
      <c r="B104" s="32" t="s">
        <v>384</v>
      </c>
      <c r="C104" s="45">
        <v>2040</v>
      </c>
      <c r="D104" s="36">
        <v>14000</v>
      </c>
      <c r="E104" s="35">
        <v>350</v>
      </c>
      <c r="F104" s="36">
        <v>40</v>
      </c>
      <c r="G104" s="36"/>
      <c r="H104" s="36"/>
      <c r="I104" s="36">
        <f t="shared" si="1"/>
        <v>2040</v>
      </c>
      <c r="J104" s="34">
        <v>551</v>
      </c>
      <c r="K104" s="31"/>
    </row>
    <row r="105" spans="1:11" ht="14.45">
      <c r="A105" s="32" t="s">
        <v>437</v>
      </c>
      <c r="B105" s="32" t="s">
        <v>77</v>
      </c>
      <c r="C105" s="45">
        <v>0</v>
      </c>
      <c r="D105" s="36">
        <v>9120</v>
      </c>
      <c r="E105" s="35">
        <v>228</v>
      </c>
      <c r="F105" s="36">
        <v>40</v>
      </c>
      <c r="G105" s="36"/>
      <c r="H105" s="36"/>
      <c r="I105" s="36">
        <f t="shared" si="1"/>
        <v>0</v>
      </c>
      <c r="J105" s="34">
        <v>246</v>
      </c>
      <c r="K105" s="31"/>
    </row>
    <row r="106" spans="1:11" ht="14.45">
      <c r="A106" s="32" t="s">
        <v>73</v>
      </c>
      <c r="B106" s="32" t="s">
        <v>74</v>
      </c>
      <c r="C106" s="45">
        <v>12480</v>
      </c>
      <c r="D106" s="36">
        <v>13520</v>
      </c>
      <c r="E106" s="35">
        <v>338</v>
      </c>
      <c r="F106" s="36">
        <v>40</v>
      </c>
      <c r="G106" s="36"/>
      <c r="H106" s="36"/>
      <c r="I106" s="36">
        <f t="shared" si="1"/>
        <v>12480</v>
      </c>
      <c r="J106" s="34">
        <v>481</v>
      </c>
      <c r="K106" s="31"/>
    </row>
    <row r="107" spans="1:11" ht="14.45">
      <c r="A107" s="32" t="s">
        <v>438</v>
      </c>
      <c r="B107" s="32" t="s">
        <v>348</v>
      </c>
      <c r="C107" s="45">
        <v>0</v>
      </c>
      <c r="D107" s="36">
        <v>0</v>
      </c>
      <c r="E107" s="35">
        <v>0</v>
      </c>
      <c r="F107" s="36">
        <v>40</v>
      </c>
      <c r="G107" s="36"/>
      <c r="H107" s="36"/>
      <c r="I107" s="36">
        <f t="shared" si="1"/>
        <v>0</v>
      </c>
      <c r="J107" s="34">
        <v>357</v>
      </c>
      <c r="K107" s="31"/>
    </row>
    <row r="108" spans="1:11" ht="14.45">
      <c r="A108" s="32" t="s">
        <v>439</v>
      </c>
      <c r="B108" s="32" t="s">
        <v>440</v>
      </c>
      <c r="C108" s="45">
        <v>2160</v>
      </c>
      <c r="D108" s="36">
        <v>5080</v>
      </c>
      <c r="E108" s="35">
        <v>127</v>
      </c>
      <c r="F108" s="36">
        <v>40</v>
      </c>
      <c r="G108" s="36"/>
      <c r="H108" s="36"/>
      <c r="I108" s="36">
        <f t="shared" si="1"/>
        <v>2160</v>
      </c>
      <c r="J108" s="34">
        <v>300</v>
      </c>
      <c r="K108" s="31"/>
    </row>
    <row r="109" spans="1:11" ht="14.45">
      <c r="A109" s="32" t="s">
        <v>441</v>
      </c>
      <c r="B109" s="32" t="s">
        <v>65</v>
      </c>
      <c r="C109" s="45">
        <v>0</v>
      </c>
      <c r="D109" s="36">
        <v>8952</v>
      </c>
      <c r="E109" s="35">
        <v>223.8</v>
      </c>
      <c r="F109" s="36">
        <v>40</v>
      </c>
      <c r="G109" s="36"/>
      <c r="H109" s="36"/>
      <c r="I109" s="36">
        <f t="shared" si="1"/>
        <v>0</v>
      </c>
      <c r="J109" s="34">
        <v>192</v>
      </c>
      <c r="K109" s="31"/>
    </row>
    <row r="110" spans="1:11" ht="14.45">
      <c r="A110" s="32" t="s">
        <v>442</v>
      </c>
      <c r="B110" s="32" t="s">
        <v>443</v>
      </c>
      <c r="C110" s="46">
        <v>8800</v>
      </c>
      <c r="D110" s="36">
        <v>8800</v>
      </c>
      <c r="E110" s="35">
        <v>220</v>
      </c>
      <c r="F110" s="36">
        <v>40</v>
      </c>
      <c r="G110" s="36"/>
      <c r="H110" s="36"/>
      <c r="I110" s="36">
        <f t="shared" si="1"/>
        <v>8800</v>
      </c>
      <c r="J110" s="34">
        <v>156</v>
      </c>
      <c r="K110" s="31"/>
    </row>
    <row r="111" spans="1:11" ht="14.45">
      <c r="A111" s="32" t="s">
        <v>444</v>
      </c>
      <c r="B111" s="32" t="s">
        <v>445</v>
      </c>
      <c r="C111" s="45">
        <v>0</v>
      </c>
      <c r="D111" s="36">
        <v>0</v>
      </c>
      <c r="E111" s="35">
        <v>0</v>
      </c>
      <c r="F111" s="36">
        <v>40</v>
      </c>
      <c r="G111" s="36"/>
      <c r="H111" s="36"/>
      <c r="I111" s="36">
        <f t="shared" si="1"/>
        <v>0</v>
      </c>
      <c r="J111" s="34">
        <v>313</v>
      </c>
      <c r="K111" s="31"/>
    </row>
    <row r="112" spans="1:11" ht="14.45">
      <c r="A112" s="32" t="s">
        <v>446</v>
      </c>
      <c r="B112" s="32" t="s">
        <v>37</v>
      </c>
      <c r="C112" s="45">
        <v>0</v>
      </c>
      <c r="D112" s="36">
        <v>12000</v>
      </c>
      <c r="E112" s="35">
        <v>300</v>
      </c>
      <c r="F112" s="36">
        <v>40</v>
      </c>
      <c r="G112" s="36"/>
      <c r="H112" s="36"/>
      <c r="I112" s="36">
        <f t="shared" si="1"/>
        <v>0</v>
      </c>
      <c r="J112" s="34">
        <v>0</v>
      </c>
      <c r="K112" s="31"/>
    </row>
    <row r="113" spans="1:11" ht="14.45">
      <c r="A113" s="32" t="s">
        <v>447</v>
      </c>
      <c r="B113" s="32" t="s">
        <v>57</v>
      </c>
      <c r="C113" s="45">
        <v>0</v>
      </c>
      <c r="D113" s="36">
        <v>10000</v>
      </c>
      <c r="E113" s="35">
        <v>250</v>
      </c>
      <c r="F113" s="36">
        <v>40</v>
      </c>
      <c r="G113" s="36"/>
      <c r="H113" s="36"/>
      <c r="I113" s="36">
        <f t="shared" si="1"/>
        <v>0</v>
      </c>
      <c r="J113" s="34">
        <v>6</v>
      </c>
      <c r="K113" s="31"/>
    </row>
    <row r="114" spans="1:11" ht="14.45">
      <c r="A114" s="32" t="s">
        <v>448</v>
      </c>
      <c r="B114" s="32" t="s">
        <v>449</v>
      </c>
      <c r="C114" s="45">
        <v>0</v>
      </c>
      <c r="D114" s="36">
        <v>0</v>
      </c>
      <c r="E114" s="35">
        <v>0</v>
      </c>
      <c r="F114" s="36">
        <v>40</v>
      </c>
      <c r="G114" s="36"/>
      <c r="H114" s="36"/>
      <c r="I114" s="36">
        <f t="shared" si="1"/>
        <v>0</v>
      </c>
      <c r="J114" s="34">
        <v>125</v>
      </c>
      <c r="K114" s="31"/>
    </row>
    <row r="115" spans="1:11" ht="14.45">
      <c r="A115" s="32" t="s">
        <v>78</v>
      </c>
      <c r="B115" s="32" t="s">
        <v>364</v>
      </c>
      <c r="C115" s="45">
        <v>0</v>
      </c>
      <c r="D115" s="36">
        <v>-8000</v>
      </c>
      <c r="E115" s="35">
        <v>-200</v>
      </c>
      <c r="F115" s="36">
        <v>40</v>
      </c>
      <c r="G115" s="36"/>
      <c r="H115" s="36"/>
      <c r="I115" s="36">
        <f t="shared" si="1"/>
        <v>0</v>
      </c>
      <c r="J115" s="34">
        <v>75</v>
      </c>
      <c r="K115" s="31"/>
    </row>
    <row r="116" spans="1:11" ht="14.45">
      <c r="A116" s="32" t="s">
        <v>306</v>
      </c>
      <c r="B116" s="32" t="s">
        <v>60</v>
      </c>
      <c r="C116" s="45">
        <v>12000</v>
      </c>
      <c r="D116" s="36">
        <v>12000</v>
      </c>
      <c r="E116" s="35">
        <v>300</v>
      </c>
      <c r="F116" s="36">
        <v>40</v>
      </c>
      <c r="G116" s="36"/>
      <c r="H116" s="36"/>
      <c r="I116" s="36">
        <f t="shared" si="1"/>
        <v>12000</v>
      </c>
      <c r="J116" s="34">
        <v>511</v>
      </c>
      <c r="K116" s="31"/>
    </row>
    <row r="117" spans="1:11" ht="14.45">
      <c r="A117" s="32" t="s">
        <v>450</v>
      </c>
      <c r="B117" s="32" t="s">
        <v>418</v>
      </c>
      <c r="C117" s="45">
        <v>0</v>
      </c>
      <c r="D117" s="36">
        <v>0</v>
      </c>
      <c r="E117" s="35">
        <v>0</v>
      </c>
      <c r="F117" s="36">
        <v>40</v>
      </c>
      <c r="G117" s="36"/>
      <c r="H117" s="36"/>
      <c r="I117" s="36">
        <f t="shared" si="1"/>
        <v>0</v>
      </c>
      <c r="J117" s="34">
        <v>300</v>
      </c>
      <c r="K117" s="31"/>
    </row>
    <row r="118" spans="1:11" ht="14.45">
      <c r="A118" s="32" t="s">
        <v>451</v>
      </c>
      <c r="B118" s="32" t="s">
        <v>366</v>
      </c>
      <c r="C118" s="45">
        <v>12000</v>
      </c>
      <c r="D118" s="36">
        <v>12000</v>
      </c>
      <c r="E118" s="35">
        <v>300</v>
      </c>
      <c r="F118" s="36">
        <v>40</v>
      </c>
      <c r="G118" s="36"/>
      <c r="H118" s="36"/>
      <c r="I118" s="36">
        <f t="shared" si="1"/>
        <v>12000</v>
      </c>
      <c r="J118" s="34">
        <v>417</v>
      </c>
      <c r="K118" s="31"/>
    </row>
    <row r="119" spans="1:11" ht="14.45">
      <c r="A119" s="32" t="s">
        <v>452</v>
      </c>
      <c r="B119" s="32" t="s">
        <v>364</v>
      </c>
      <c r="C119" s="45">
        <v>5960</v>
      </c>
      <c r="D119" s="36">
        <v>16000</v>
      </c>
      <c r="E119" s="35">
        <v>400</v>
      </c>
      <c r="F119" s="36">
        <v>40</v>
      </c>
      <c r="G119" s="36"/>
      <c r="H119" s="36"/>
      <c r="I119" s="36">
        <f t="shared" si="1"/>
        <v>5960</v>
      </c>
      <c r="J119" s="34">
        <v>617</v>
      </c>
      <c r="K119" s="31"/>
    </row>
    <row r="120" spans="1:11" ht="14.45">
      <c r="A120" s="10" t="s">
        <v>149</v>
      </c>
      <c r="B120" s="32" t="s">
        <v>111</v>
      </c>
      <c r="C120" s="45">
        <v>30000</v>
      </c>
      <c r="D120" s="36">
        <v>30000</v>
      </c>
      <c r="E120" s="35">
        <v>750</v>
      </c>
      <c r="F120" s="36">
        <v>40</v>
      </c>
      <c r="G120" s="36"/>
      <c r="H120" s="36"/>
      <c r="I120" s="36">
        <f t="shared" si="1"/>
        <v>30000</v>
      </c>
      <c r="J120" s="34">
        <v>1059</v>
      </c>
      <c r="K120" s="31"/>
    </row>
    <row r="121" spans="1:11" ht="14.45">
      <c r="A121" s="32" t="s">
        <v>453</v>
      </c>
      <c r="B121" s="32" t="s">
        <v>413</v>
      </c>
      <c r="C121" s="46">
        <v>6000</v>
      </c>
      <c r="D121" s="36">
        <v>6000</v>
      </c>
      <c r="E121" s="35">
        <v>150</v>
      </c>
      <c r="F121" s="36">
        <v>40</v>
      </c>
      <c r="G121" s="36"/>
      <c r="H121" s="36"/>
      <c r="I121" s="36">
        <f t="shared" si="1"/>
        <v>6000</v>
      </c>
      <c r="J121" s="34">
        <v>450</v>
      </c>
      <c r="K121" s="31"/>
    </row>
    <row r="122" spans="1:11" ht="14.45">
      <c r="A122" s="32" t="s">
        <v>454</v>
      </c>
      <c r="B122" s="32" t="s">
        <v>309</v>
      </c>
      <c r="C122" s="45">
        <v>0</v>
      </c>
      <c r="D122" s="36">
        <v>-13088</v>
      </c>
      <c r="E122" s="35">
        <v>-327.2</v>
      </c>
      <c r="F122" s="36">
        <v>40</v>
      </c>
      <c r="G122" s="36"/>
      <c r="H122" s="36"/>
      <c r="I122" s="36">
        <f t="shared" si="1"/>
        <v>0</v>
      </c>
      <c r="J122" s="34">
        <v>547</v>
      </c>
      <c r="K122" s="31"/>
    </row>
    <row r="123" spans="1:11" ht="14.45">
      <c r="A123" s="32" t="s">
        <v>455</v>
      </c>
      <c r="B123" s="32" t="s">
        <v>352</v>
      </c>
      <c r="C123" s="45">
        <v>5080</v>
      </c>
      <c r="D123" s="36">
        <v>12000</v>
      </c>
      <c r="E123" s="35">
        <v>300</v>
      </c>
      <c r="F123" s="36">
        <v>40</v>
      </c>
      <c r="G123" s="36"/>
      <c r="H123" s="36"/>
      <c r="I123" s="36">
        <f t="shared" si="1"/>
        <v>5080</v>
      </c>
      <c r="J123" s="34">
        <v>456</v>
      </c>
      <c r="K123" s="31"/>
    </row>
    <row r="124" spans="1:11" ht="14.45">
      <c r="A124" s="32" t="s">
        <v>456</v>
      </c>
      <c r="B124" s="32" t="s">
        <v>284</v>
      </c>
      <c r="C124" s="45">
        <v>30240</v>
      </c>
      <c r="D124" s="36">
        <v>30240</v>
      </c>
      <c r="E124" s="35">
        <v>756</v>
      </c>
      <c r="F124" s="36">
        <v>40</v>
      </c>
      <c r="G124" s="36"/>
      <c r="H124" s="36"/>
      <c r="I124" s="36">
        <f t="shared" si="1"/>
        <v>30240</v>
      </c>
      <c r="J124" s="34">
        <v>996</v>
      </c>
      <c r="K124" s="31"/>
    </row>
    <row r="125" spans="1:11" ht="14.45">
      <c r="A125" s="32" t="s">
        <v>457</v>
      </c>
      <c r="B125" s="32" t="s">
        <v>440</v>
      </c>
      <c r="C125" s="45">
        <v>0</v>
      </c>
      <c r="D125" s="36">
        <v>15200</v>
      </c>
      <c r="E125" s="35">
        <v>380</v>
      </c>
      <c r="F125" s="36">
        <v>40</v>
      </c>
      <c r="G125" s="36"/>
      <c r="H125" s="36"/>
      <c r="I125" s="36">
        <f t="shared" si="1"/>
        <v>0</v>
      </c>
      <c r="J125" s="34">
        <v>337</v>
      </c>
      <c r="K125" s="31"/>
    </row>
    <row r="126" spans="1:11" ht="14.45">
      <c r="A126" s="32" t="s">
        <v>458</v>
      </c>
      <c r="B126" s="32" t="s">
        <v>305</v>
      </c>
      <c r="C126" s="45">
        <v>10600</v>
      </c>
      <c r="D126" s="36">
        <v>16000</v>
      </c>
      <c r="E126" s="35">
        <v>400</v>
      </c>
      <c r="F126" s="36">
        <v>40</v>
      </c>
      <c r="G126" s="36"/>
      <c r="H126" s="36"/>
      <c r="I126" s="36">
        <f t="shared" si="1"/>
        <v>10600</v>
      </c>
      <c r="J126" s="34">
        <v>173</v>
      </c>
      <c r="K126" s="31"/>
    </row>
    <row r="127" spans="1:11" ht="14.45">
      <c r="A127" s="32" t="s">
        <v>459</v>
      </c>
      <c r="B127" s="32" t="s">
        <v>440</v>
      </c>
      <c r="C127" s="46">
        <v>4000</v>
      </c>
      <c r="D127" s="36">
        <v>4000</v>
      </c>
      <c r="E127" s="35">
        <v>100</v>
      </c>
      <c r="F127" s="36">
        <v>40</v>
      </c>
      <c r="G127" s="36"/>
      <c r="H127" s="36"/>
      <c r="I127" s="36">
        <f t="shared" si="1"/>
        <v>4000</v>
      </c>
      <c r="J127" s="34">
        <v>512</v>
      </c>
      <c r="K127" s="31"/>
    </row>
    <row r="128" spans="1:11" ht="14.45">
      <c r="A128" s="32" t="s">
        <v>460</v>
      </c>
      <c r="B128" s="32" t="s">
        <v>413</v>
      </c>
      <c r="C128" s="45">
        <v>0</v>
      </c>
      <c r="D128" s="36">
        <v>8000</v>
      </c>
      <c r="E128" s="35">
        <v>200</v>
      </c>
      <c r="F128" s="36">
        <v>40</v>
      </c>
      <c r="G128" s="36"/>
      <c r="H128" s="36"/>
      <c r="I128" s="36">
        <f t="shared" si="1"/>
        <v>0</v>
      </c>
      <c r="J128" s="34">
        <v>401</v>
      </c>
      <c r="K128" s="31"/>
    </row>
    <row r="129" spans="1:11" ht="14.45">
      <c r="A129" s="32" t="s">
        <v>307</v>
      </c>
      <c r="B129" s="32" t="s">
        <v>308</v>
      </c>
      <c r="C129" s="46">
        <v>53600</v>
      </c>
      <c r="D129" s="36">
        <v>85720</v>
      </c>
      <c r="E129" s="35">
        <v>2143</v>
      </c>
      <c r="F129" s="36">
        <v>40</v>
      </c>
      <c r="G129" s="36"/>
      <c r="H129" s="36"/>
      <c r="I129" s="36">
        <f t="shared" si="1"/>
        <v>53600</v>
      </c>
      <c r="J129" s="34">
        <v>1878</v>
      </c>
      <c r="K129" s="31"/>
    </row>
    <row r="130" spans="1:11" ht="14.45">
      <c r="A130" s="32" t="s">
        <v>461</v>
      </c>
      <c r="B130" s="32" t="s">
        <v>462</v>
      </c>
      <c r="C130" s="45">
        <v>7200</v>
      </c>
      <c r="D130" s="36">
        <v>7200</v>
      </c>
      <c r="E130" s="35">
        <v>180</v>
      </c>
      <c r="F130" s="36">
        <v>40</v>
      </c>
      <c r="G130" s="36"/>
      <c r="H130" s="36"/>
      <c r="I130" s="36">
        <f t="shared" ref="I130:I194" si="2">(C130+G130)-H130</f>
        <v>7200</v>
      </c>
      <c r="J130" s="34">
        <v>207</v>
      </c>
      <c r="K130" s="31"/>
    </row>
    <row r="131" spans="1:11" ht="14.45">
      <c r="A131" s="32" t="s">
        <v>463</v>
      </c>
      <c r="B131" s="32" t="s">
        <v>464</v>
      </c>
      <c r="C131" s="45">
        <v>0</v>
      </c>
      <c r="D131" s="36">
        <v>1685</v>
      </c>
      <c r="E131" s="35">
        <v>42.125</v>
      </c>
      <c r="F131" s="36">
        <v>40</v>
      </c>
      <c r="G131" s="36"/>
      <c r="H131" s="36"/>
      <c r="I131" s="36">
        <f t="shared" si="2"/>
        <v>0</v>
      </c>
      <c r="J131" s="34">
        <v>41</v>
      </c>
      <c r="K131" s="31"/>
    </row>
    <row r="132" spans="1:11" ht="14.45">
      <c r="A132" s="32" t="s">
        <v>465</v>
      </c>
      <c r="B132" s="32" t="s">
        <v>389</v>
      </c>
      <c r="C132" s="45">
        <v>13123</v>
      </c>
      <c r="D132" s="36">
        <v>14000</v>
      </c>
      <c r="E132" s="35">
        <v>350</v>
      </c>
      <c r="F132" s="36">
        <v>40</v>
      </c>
      <c r="G132" s="36"/>
      <c r="H132" s="36"/>
      <c r="I132" s="36">
        <f t="shared" si="2"/>
        <v>13123</v>
      </c>
      <c r="J132" s="34">
        <v>564</v>
      </c>
      <c r="K132" s="31"/>
    </row>
    <row r="133" spans="1:11" ht="14.45">
      <c r="A133" s="32" t="s">
        <v>466</v>
      </c>
      <c r="B133" s="32" t="s">
        <v>467</v>
      </c>
      <c r="C133" s="45">
        <v>0</v>
      </c>
      <c r="D133" s="36">
        <v>10000</v>
      </c>
      <c r="E133" s="35">
        <v>250</v>
      </c>
      <c r="F133" s="36">
        <v>40</v>
      </c>
      <c r="G133" s="36"/>
      <c r="H133" s="36"/>
      <c r="I133" s="36">
        <f t="shared" si="2"/>
        <v>0</v>
      </c>
      <c r="J133" s="34">
        <v>0</v>
      </c>
      <c r="K133" s="31"/>
    </row>
    <row r="134" spans="1:11" ht="14.45">
      <c r="A134" s="32" t="s">
        <v>468</v>
      </c>
      <c r="B134" s="32" t="s">
        <v>469</v>
      </c>
      <c r="C134" s="45">
        <v>7840</v>
      </c>
      <c r="D134" s="36">
        <v>8000</v>
      </c>
      <c r="E134" s="35">
        <v>200</v>
      </c>
      <c r="F134" s="36">
        <v>40</v>
      </c>
      <c r="G134" s="36"/>
      <c r="H134" s="36"/>
      <c r="I134" s="36">
        <f t="shared" si="2"/>
        <v>7840</v>
      </c>
      <c r="J134" s="34">
        <v>293</v>
      </c>
      <c r="K134" s="31"/>
    </row>
    <row r="135" spans="1:11" ht="14.45">
      <c r="A135" s="32" t="s">
        <v>470</v>
      </c>
      <c r="B135" s="32" t="s">
        <v>471</v>
      </c>
      <c r="C135" s="45">
        <v>0</v>
      </c>
      <c r="D135" s="36">
        <v>3440</v>
      </c>
      <c r="E135" s="35">
        <v>86</v>
      </c>
      <c r="F135" s="36">
        <v>40</v>
      </c>
      <c r="G135" s="36"/>
      <c r="H135" s="36"/>
      <c r="I135" s="36">
        <f t="shared" si="2"/>
        <v>0</v>
      </c>
      <c r="J135" s="34">
        <v>0</v>
      </c>
      <c r="K135" s="31"/>
    </row>
    <row r="136" spans="1:11" ht="14.45">
      <c r="A136" s="32" t="s">
        <v>472</v>
      </c>
      <c r="B136" s="32" t="s">
        <v>473</v>
      </c>
      <c r="C136" s="46">
        <v>20000</v>
      </c>
      <c r="D136" s="36">
        <v>20000</v>
      </c>
      <c r="E136" s="35">
        <v>500</v>
      </c>
      <c r="F136" s="36">
        <v>40</v>
      </c>
      <c r="G136" s="36"/>
      <c r="H136" s="36"/>
      <c r="I136" s="36">
        <f t="shared" si="2"/>
        <v>20000</v>
      </c>
      <c r="J136" s="34">
        <v>493</v>
      </c>
      <c r="K136" s="31"/>
    </row>
    <row r="137" spans="1:11" ht="14.45">
      <c r="A137" s="32" t="s">
        <v>474</v>
      </c>
      <c r="B137" s="32" t="s">
        <v>360</v>
      </c>
      <c r="C137" s="45">
        <v>0</v>
      </c>
      <c r="D137" s="36">
        <v>6240</v>
      </c>
      <c r="E137" s="35">
        <v>156</v>
      </c>
      <c r="F137" s="36">
        <v>40</v>
      </c>
      <c r="G137" s="36"/>
      <c r="H137" s="36"/>
      <c r="I137" s="36">
        <f t="shared" si="2"/>
        <v>0</v>
      </c>
      <c r="J137" s="34">
        <v>368</v>
      </c>
      <c r="K137" s="31"/>
    </row>
    <row r="138" spans="1:11" ht="14.45">
      <c r="A138" s="32" t="s">
        <v>475</v>
      </c>
      <c r="B138" s="32" t="s">
        <v>476</v>
      </c>
      <c r="C138" s="45">
        <v>16000</v>
      </c>
      <c r="D138" s="36">
        <v>16000</v>
      </c>
      <c r="E138" s="35">
        <v>400</v>
      </c>
      <c r="F138" s="36">
        <v>40</v>
      </c>
      <c r="G138" s="36"/>
      <c r="H138" s="36"/>
      <c r="I138" s="36">
        <f t="shared" si="2"/>
        <v>16000</v>
      </c>
      <c r="J138" s="34">
        <v>263</v>
      </c>
      <c r="K138" s="31"/>
    </row>
    <row r="139" spans="1:11" ht="14.45">
      <c r="A139" s="32" t="s">
        <v>477</v>
      </c>
      <c r="B139" s="32" t="s">
        <v>478</v>
      </c>
      <c r="C139" s="45">
        <v>0</v>
      </c>
      <c r="D139" s="36">
        <v>5640</v>
      </c>
      <c r="E139" s="35">
        <v>141</v>
      </c>
      <c r="F139" s="36">
        <v>40</v>
      </c>
      <c r="G139" s="36"/>
      <c r="H139" s="36"/>
      <c r="I139" s="36">
        <f t="shared" si="2"/>
        <v>0</v>
      </c>
      <c r="J139" s="34">
        <v>0</v>
      </c>
      <c r="K139" s="31"/>
    </row>
    <row r="140" spans="1:11" ht="14.45">
      <c r="A140" s="32" t="s">
        <v>479</v>
      </c>
      <c r="B140" s="32" t="s">
        <v>480</v>
      </c>
      <c r="C140" s="45">
        <v>25000</v>
      </c>
      <c r="D140" s="36">
        <v>25000</v>
      </c>
      <c r="E140" s="35">
        <v>625</v>
      </c>
      <c r="F140" s="36">
        <v>40</v>
      </c>
      <c r="G140" s="36"/>
      <c r="H140" s="36"/>
      <c r="I140" s="36">
        <f t="shared" si="2"/>
        <v>25000</v>
      </c>
      <c r="J140" s="34">
        <v>771</v>
      </c>
      <c r="K140" s="31"/>
    </row>
    <row r="141" spans="1:11" ht="14.45">
      <c r="A141" s="32" t="s">
        <v>169</v>
      </c>
      <c r="B141" s="32" t="s">
        <v>170</v>
      </c>
      <c r="C141" s="45">
        <v>40000</v>
      </c>
      <c r="D141" s="36">
        <v>36000</v>
      </c>
      <c r="E141" s="35">
        <v>900</v>
      </c>
      <c r="F141" s="36">
        <v>40</v>
      </c>
      <c r="G141" s="36">
        <v>1000</v>
      </c>
      <c r="H141" s="36"/>
      <c r="I141" s="36">
        <f t="shared" si="2"/>
        <v>41000</v>
      </c>
      <c r="J141" s="34">
        <v>1551</v>
      </c>
      <c r="K141" s="31"/>
    </row>
    <row r="142" spans="1:11" ht="14.45">
      <c r="A142" s="32" t="s">
        <v>481</v>
      </c>
      <c r="B142" s="32" t="s">
        <v>65</v>
      </c>
      <c r="C142" s="45">
        <v>6212</v>
      </c>
      <c r="D142" s="36">
        <v>10000</v>
      </c>
      <c r="E142" s="35">
        <v>250</v>
      </c>
      <c r="F142" s="36">
        <v>40</v>
      </c>
      <c r="G142" s="36"/>
      <c r="H142" s="36"/>
      <c r="I142" s="36">
        <f t="shared" si="2"/>
        <v>6212</v>
      </c>
      <c r="J142" s="34">
        <v>267</v>
      </c>
      <c r="K142" s="31"/>
    </row>
    <row r="143" spans="1:11" ht="14.45">
      <c r="A143" s="32" t="s">
        <v>482</v>
      </c>
      <c r="B143" s="32" t="s">
        <v>352</v>
      </c>
      <c r="C143" s="46">
        <v>7200</v>
      </c>
      <c r="D143" s="36">
        <v>7200</v>
      </c>
      <c r="E143" s="35">
        <v>180</v>
      </c>
      <c r="F143" s="36">
        <v>40</v>
      </c>
      <c r="G143" s="36"/>
      <c r="H143" s="36"/>
      <c r="I143" s="36">
        <f t="shared" si="2"/>
        <v>7200</v>
      </c>
      <c r="J143" s="34">
        <v>436</v>
      </c>
      <c r="K143" s="31"/>
    </row>
    <row r="144" spans="1:11" ht="14.45">
      <c r="A144" s="32" t="s">
        <v>202</v>
      </c>
      <c r="B144" s="32" t="s">
        <v>296</v>
      </c>
      <c r="C144" s="45">
        <v>0</v>
      </c>
      <c r="D144" s="36">
        <v>0</v>
      </c>
      <c r="E144" s="35">
        <v>0</v>
      </c>
      <c r="F144" s="36">
        <v>40</v>
      </c>
      <c r="G144" s="36"/>
      <c r="H144" s="36"/>
      <c r="I144" s="36">
        <f t="shared" si="2"/>
        <v>0</v>
      </c>
      <c r="J144" s="34">
        <v>178</v>
      </c>
      <c r="K144" s="31"/>
    </row>
    <row r="145" spans="1:11" ht="14.45">
      <c r="A145" s="32" t="s">
        <v>483</v>
      </c>
      <c r="B145" s="32" t="s">
        <v>60</v>
      </c>
      <c r="C145" s="45">
        <v>0</v>
      </c>
      <c r="D145" s="36">
        <v>35500</v>
      </c>
      <c r="E145" s="35">
        <v>887.5</v>
      </c>
      <c r="F145" s="36">
        <v>40</v>
      </c>
      <c r="G145" s="36"/>
      <c r="H145" s="36"/>
      <c r="I145" s="36">
        <f t="shared" si="2"/>
        <v>0</v>
      </c>
      <c r="J145" s="34">
        <v>0</v>
      </c>
      <c r="K145" s="31"/>
    </row>
    <row r="146" spans="1:11" ht="14.45">
      <c r="A146" s="32" t="s">
        <v>484</v>
      </c>
      <c r="B146" s="32" t="s">
        <v>362</v>
      </c>
      <c r="C146" s="45">
        <v>0</v>
      </c>
      <c r="D146" s="36">
        <v>0</v>
      </c>
      <c r="E146" s="35">
        <v>0</v>
      </c>
      <c r="F146" s="36">
        <v>40</v>
      </c>
      <c r="G146" s="36"/>
      <c r="H146" s="36"/>
      <c r="I146" s="36">
        <f t="shared" si="2"/>
        <v>0</v>
      </c>
      <c r="J146" s="34">
        <v>236</v>
      </c>
      <c r="K146" s="31"/>
    </row>
    <row r="147" spans="1:11" ht="14.45">
      <c r="A147" s="10" t="s">
        <v>83</v>
      </c>
      <c r="B147" s="32" t="s">
        <v>300</v>
      </c>
      <c r="C147" s="45">
        <v>9960</v>
      </c>
      <c r="D147" s="36">
        <v>14400</v>
      </c>
      <c r="E147" s="35">
        <v>360</v>
      </c>
      <c r="F147" s="36">
        <v>40</v>
      </c>
      <c r="G147" s="36"/>
      <c r="H147" s="36"/>
      <c r="I147" s="36">
        <f t="shared" si="2"/>
        <v>9960</v>
      </c>
      <c r="J147" s="34">
        <v>497</v>
      </c>
      <c r="K147" s="31"/>
    </row>
    <row r="148" spans="1:11" ht="14.45">
      <c r="A148" s="32" t="s">
        <v>485</v>
      </c>
      <c r="B148" s="32" t="s">
        <v>384</v>
      </c>
      <c r="C148" s="45">
        <v>16360</v>
      </c>
      <c r="D148" s="36">
        <v>26000</v>
      </c>
      <c r="E148" s="35">
        <v>650</v>
      </c>
      <c r="F148" s="36">
        <v>40</v>
      </c>
      <c r="G148" s="36">
        <v>9640</v>
      </c>
      <c r="H148" s="36"/>
      <c r="I148" s="36">
        <f t="shared" si="2"/>
        <v>26000</v>
      </c>
      <c r="J148" s="34">
        <v>636</v>
      </c>
      <c r="K148" s="31"/>
    </row>
    <row r="149" spans="1:11" ht="14.45">
      <c r="A149" s="32" t="s">
        <v>486</v>
      </c>
      <c r="B149" s="32" t="s">
        <v>487</v>
      </c>
      <c r="C149" s="45">
        <v>0</v>
      </c>
      <c r="D149" s="36">
        <v>19000</v>
      </c>
      <c r="E149" s="35">
        <v>475</v>
      </c>
      <c r="F149" s="36">
        <v>40</v>
      </c>
      <c r="G149" s="36"/>
      <c r="H149" s="36"/>
      <c r="I149" s="36">
        <f t="shared" si="2"/>
        <v>0</v>
      </c>
      <c r="J149" s="34">
        <v>497</v>
      </c>
      <c r="K149" s="31"/>
    </row>
    <row r="150" spans="1:11" ht="14.45">
      <c r="A150" s="32" t="s">
        <v>86</v>
      </c>
      <c r="B150" s="32" t="s">
        <v>74</v>
      </c>
      <c r="C150" s="45">
        <v>14400</v>
      </c>
      <c r="D150" s="36">
        <v>14400</v>
      </c>
      <c r="E150" s="35">
        <v>360</v>
      </c>
      <c r="F150" s="36">
        <v>40</v>
      </c>
      <c r="G150" s="36"/>
      <c r="H150" s="36"/>
      <c r="I150" s="36">
        <f t="shared" si="2"/>
        <v>14400</v>
      </c>
      <c r="J150" s="34">
        <v>342</v>
      </c>
      <c r="K150" s="31"/>
    </row>
    <row r="151" spans="1:11" ht="14.45">
      <c r="A151" s="32" t="s">
        <v>488</v>
      </c>
      <c r="B151" s="32" t="s">
        <v>352</v>
      </c>
      <c r="C151" s="45">
        <v>7441</v>
      </c>
      <c r="D151" s="36">
        <v>11360</v>
      </c>
      <c r="E151" s="35">
        <v>284</v>
      </c>
      <c r="F151" s="36">
        <v>40</v>
      </c>
      <c r="G151" s="36"/>
      <c r="H151" s="36"/>
      <c r="I151" s="36">
        <f t="shared" si="2"/>
        <v>7441</v>
      </c>
      <c r="J151" s="34">
        <v>595</v>
      </c>
      <c r="K151" s="31"/>
    </row>
    <row r="152" spans="1:11" ht="14.45">
      <c r="A152" s="32" t="s">
        <v>489</v>
      </c>
      <c r="B152" s="32" t="s">
        <v>364</v>
      </c>
      <c r="C152" s="45">
        <v>0</v>
      </c>
      <c r="D152" s="36">
        <v>12000</v>
      </c>
      <c r="E152" s="35">
        <v>300</v>
      </c>
      <c r="F152" s="36">
        <v>40</v>
      </c>
      <c r="G152" s="36"/>
      <c r="H152" s="36"/>
      <c r="I152" s="36">
        <f t="shared" si="2"/>
        <v>0</v>
      </c>
      <c r="J152" s="34">
        <v>116</v>
      </c>
      <c r="K152" s="31"/>
    </row>
    <row r="153" spans="1:11" ht="14.45">
      <c r="A153" s="32" t="s">
        <v>310</v>
      </c>
      <c r="B153" s="32" t="s">
        <v>33</v>
      </c>
      <c r="C153" s="45">
        <v>24000</v>
      </c>
      <c r="D153" s="36">
        <v>24000</v>
      </c>
      <c r="E153" s="35">
        <v>600</v>
      </c>
      <c r="F153" s="36">
        <v>40</v>
      </c>
      <c r="G153" s="36"/>
      <c r="H153" s="36"/>
      <c r="I153" s="36">
        <f t="shared" si="2"/>
        <v>24000</v>
      </c>
      <c r="J153" s="34">
        <v>945</v>
      </c>
      <c r="K153" s="31"/>
    </row>
    <row r="154" spans="1:11" ht="14.45">
      <c r="A154" s="32" t="s">
        <v>490</v>
      </c>
      <c r="B154" s="32" t="s">
        <v>491</v>
      </c>
      <c r="C154" s="45">
        <v>0</v>
      </c>
      <c r="D154" s="36">
        <v>0</v>
      </c>
      <c r="E154" s="35">
        <v>0</v>
      </c>
      <c r="F154" s="36">
        <v>40</v>
      </c>
      <c r="G154" s="36"/>
      <c r="H154" s="36"/>
      <c r="I154" s="36">
        <f t="shared" si="2"/>
        <v>0</v>
      </c>
      <c r="J154" s="34">
        <v>220</v>
      </c>
      <c r="K154" s="31"/>
    </row>
    <row r="155" spans="1:11" ht="14.45">
      <c r="A155" s="32" t="s">
        <v>492</v>
      </c>
      <c r="B155" s="32" t="s">
        <v>170</v>
      </c>
      <c r="C155" s="45">
        <v>7556</v>
      </c>
      <c r="D155" s="36">
        <v>10000</v>
      </c>
      <c r="E155" s="35">
        <v>250</v>
      </c>
      <c r="F155" s="36">
        <v>40</v>
      </c>
      <c r="G155" s="36"/>
      <c r="H155" s="36"/>
      <c r="I155" s="36">
        <f t="shared" si="2"/>
        <v>7556</v>
      </c>
      <c r="J155" s="34">
        <v>247</v>
      </c>
      <c r="K155" s="31"/>
    </row>
    <row r="156" spans="1:11" ht="14.45">
      <c r="A156" s="32" t="s">
        <v>493</v>
      </c>
      <c r="B156" s="32" t="s">
        <v>494</v>
      </c>
      <c r="C156" s="45">
        <v>0</v>
      </c>
      <c r="D156" s="36">
        <v>0</v>
      </c>
      <c r="E156" s="35">
        <v>0</v>
      </c>
      <c r="F156" s="36">
        <v>40</v>
      </c>
      <c r="G156" s="36"/>
      <c r="H156" s="36"/>
      <c r="I156" s="36">
        <f t="shared" si="2"/>
        <v>0</v>
      </c>
      <c r="J156" s="34">
        <v>1</v>
      </c>
      <c r="K156" s="31"/>
    </row>
    <row r="157" spans="1:11" ht="14.45">
      <c r="A157" s="32" t="s">
        <v>495</v>
      </c>
      <c r="B157" s="32" t="s">
        <v>496</v>
      </c>
      <c r="C157" s="46">
        <v>12000</v>
      </c>
      <c r="D157" s="36">
        <v>12000</v>
      </c>
      <c r="E157" s="35">
        <v>300</v>
      </c>
      <c r="F157" s="36">
        <v>40</v>
      </c>
      <c r="G157" s="36"/>
      <c r="H157" s="36"/>
      <c r="I157" s="36">
        <f t="shared" si="2"/>
        <v>12000</v>
      </c>
      <c r="J157" s="34">
        <v>355</v>
      </c>
      <c r="K157" s="31"/>
    </row>
    <row r="158" spans="1:11" ht="14.45">
      <c r="A158" s="32" t="s">
        <v>88</v>
      </c>
      <c r="B158" s="32" t="s">
        <v>89</v>
      </c>
      <c r="C158" s="45">
        <v>34840</v>
      </c>
      <c r="D158" s="36">
        <v>34840</v>
      </c>
      <c r="E158" s="35">
        <v>871</v>
      </c>
      <c r="F158" s="36">
        <v>40</v>
      </c>
      <c r="G158" s="36"/>
      <c r="H158" s="36"/>
      <c r="I158" s="36">
        <f t="shared" si="2"/>
        <v>34840</v>
      </c>
      <c r="J158" s="34">
        <v>1332</v>
      </c>
      <c r="K158" s="31"/>
    </row>
    <row r="159" spans="1:11" ht="14.45">
      <c r="A159" s="32" t="s">
        <v>497</v>
      </c>
      <c r="B159" s="32" t="s">
        <v>498</v>
      </c>
      <c r="C159" s="45">
        <v>0</v>
      </c>
      <c r="D159" s="36">
        <v>6800</v>
      </c>
      <c r="E159" s="35">
        <v>170</v>
      </c>
      <c r="F159" s="36">
        <v>40</v>
      </c>
      <c r="G159" s="36"/>
      <c r="H159" s="36"/>
      <c r="I159" s="36">
        <f t="shared" si="2"/>
        <v>0</v>
      </c>
      <c r="J159" s="34">
        <v>50</v>
      </c>
      <c r="K159" s="31"/>
    </row>
    <row r="160" spans="1:11" ht="14.45">
      <c r="A160" s="32" t="s">
        <v>499</v>
      </c>
      <c r="B160" s="32" t="s">
        <v>500</v>
      </c>
      <c r="C160" s="45">
        <v>0</v>
      </c>
      <c r="D160" s="36">
        <v>13120</v>
      </c>
      <c r="E160" s="35">
        <v>328</v>
      </c>
      <c r="F160" s="36">
        <v>40</v>
      </c>
      <c r="G160" s="36"/>
      <c r="H160" s="36"/>
      <c r="I160" s="36">
        <f t="shared" si="2"/>
        <v>0</v>
      </c>
      <c r="J160" s="34">
        <v>300</v>
      </c>
      <c r="K160" s="31"/>
    </row>
    <row r="161" spans="1:11" ht="14.45">
      <c r="A161" s="32" t="s">
        <v>501</v>
      </c>
      <c r="B161" s="32" t="s">
        <v>33</v>
      </c>
      <c r="C161" s="45">
        <v>2000</v>
      </c>
      <c r="D161" s="36">
        <v>2000</v>
      </c>
      <c r="E161" s="35">
        <v>50</v>
      </c>
      <c r="F161" s="36">
        <v>40</v>
      </c>
      <c r="G161" s="36"/>
      <c r="H161" s="36"/>
      <c r="I161" s="36">
        <f t="shared" si="2"/>
        <v>2000</v>
      </c>
      <c r="J161" s="34">
        <v>0</v>
      </c>
      <c r="K161" s="31"/>
    </row>
    <row r="162" spans="1:11" ht="14.45">
      <c r="A162" s="10" t="s">
        <v>151</v>
      </c>
      <c r="B162" s="32" t="s">
        <v>91</v>
      </c>
      <c r="C162" s="45">
        <v>11280</v>
      </c>
      <c r="D162" s="36">
        <v>16280</v>
      </c>
      <c r="E162" s="35">
        <v>407</v>
      </c>
      <c r="F162" s="36">
        <v>40</v>
      </c>
      <c r="G162" s="36"/>
      <c r="H162" s="36"/>
      <c r="I162" s="36">
        <f t="shared" si="2"/>
        <v>11280</v>
      </c>
      <c r="J162" s="34">
        <v>178</v>
      </c>
      <c r="K162" s="31"/>
    </row>
    <row r="163" spans="1:11" ht="14.45">
      <c r="A163" s="32" t="s">
        <v>502</v>
      </c>
      <c r="B163" s="32" t="s">
        <v>284</v>
      </c>
      <c r="C163" s="45">
        <v>0</v>
      </c>
      <c r="D163" s="36">
        <v>12000</v>
      </c>
      <c r="E163" s="35">
        <v>300</v>
      </c>
      <c r="F163" s="36">
        <v>40</v>
      </c>
      <c r="G163" s="36"/>
      <c r="H163" s="36"/>
      <c r="I163" s="36">
        <f t="shared" si="2"/>
        <v>0</v>
      </c>
      <c r="J163" s="34">
        <v>112</v>
      </c>
      <c r="K163" s="31"/>
    </row>
    <row r="164" spans="1:11" ht="14.45">
      <c r="A164" s="32" t="s">
        <v>235</v>
      </c>
      <c r="B164" s="32" t="s">
        <v>33</v>
      </c>
      <c r="C164" s="45">
        <v>21440</v>
      </c>
      <c r="D164" s="36">
        <v>21440</v>
      </c>
      <c r="E164" s="35">
        <v>536</v>
      </c>
      <c r="F164" s="36">
        <v>40</v>
      </c>
      <c r="G164" s="36"/>
      <c r="H164" s="36"/>
      <c r="I164" s="36">
        <f t="shared" si="2"/>
        <v>21440</v>
      </c>
      <c r="J164" s="34">
        <v>811</v>
      </c>
      <c r="K164" s="31"/>
    </row>
    <row r="165" spans="1:11" ht="14.45">
      <c r="A165" s="32" t="s">
        <v>95</v>
      </c>
      <c r="B165" s="32" t="s">
        <v>300</v>
      </c>
      <c r="C165" s="46">
        <v>11000</v>
      </c>
      <c r="D165" s="36">
        <v>16000</v>
      </c>
      <c r="E165" s="35">
        <v>400</v>
      </c>
      <c r="F165" s="36">
        <v>40</v>
      </c>
      <c r="G165" s="36"/>
      <c r="H165" s="36"/>
      <c r="I165" s="36">
        <f t="shared" si="2"/>
        <v>11000</v>
      </c>
      <c r="J165" s="34">
        <v>663</v>
      </c>
      <c r="K165" s="31"/>
    </row>
    <row r="166" spans="1:11" ht="14.45">
      <c r="A166" s="32" t="s">
        <v>503</v>
      </c>
      <c r="B166" s="32" t="s">
        <v>296</v>
      </c>
      <c r="C166" s="45">
        <v>13440</v>
      </c>
      <c r="D166" s="36">
        <v>13440</v>
      </c>
      <c r="E166" s="35">
        <v>336</v>
      </c>
      <c r="F166" s="36">
        <v>40</v>
      </c>
      <c r="G166" s="36"/>
      <c r="H166" s="36"/>
      <c r="I166" s="36">
        <f t="shared" si="2"/>
        <v>13440</v>
      </c>
      <c r="J166" s="34">
        <v>168</v>
      </c>
      <c r="K166" s="31"/>
    </row>
    <row r="167" spans="1:11" ht="14.45">
      <c r="A167" s="32" t="s">
        <v>504</v>
      </c>
      <c r="B167" s="32" t="s">
        <v>480</v>
      </c>
      <c r="C167" s="45">
        <v>25000</v>
      </c>
      <c r="D167" s="36">
        <v>25000</v>
      </c>
      <c r="E167" s="35">
        <v>625</v>
      </c>
      <c r="F167" s="36">
        <v>40</v>
      </c>
      <c r="G167" s="36"/>
      <c r="H167" s="36"/>
      <c r="I167" s="36">
        <f t="shared" si="2"/>
        <v>25000</v>
      </c>
      <c r="J167" s="34">
        <v>836</v>
      </c>
      <c r="K167" s="31"/>
    </row>
    <row r="168" spans="1:11" ht="14.45">
      <c r="A168" s="32" t="s">
        <v>505</v>
      </c>
      <c r="B168" s="32" t="s">
        <v>102</v>
      </c>
      <c r="C168" s="45">
        <v>0</v>
      </c>
      <c r="D168" s="36">
        <v>0</v>
      </c>
      <c r="E168" s="35">
        <v>0</v>
      </c>
      <c r="F168" s="36">
        <v>40</v>
      </c>
      <c r="G168" s="36"/>
      <c r="H168" s="36"/>
      <c r="I168" s="36">
        <f t="shared" si="2"/>
        <v>0</v>
      </c>
      <c r="J168" s="34">
        <v>250</v>
      </c>
      <c r="K168" s="31"/>
    </row>
    <row r="169" spans="1:11" ht="14.45">
      <c r="A169" s="32" t="s">
        <v>506</v>
      </c>
      <c r="B169" s="32" t="s">
        <v>300</v>
      </c>
      <c r="C169" s="45">
        <v>34480</v>
      </c>
      <c r="D169" s="36">
        <v>34480</v>
      </c>
      <c r="E169" s="35">
        <v>862</v>
      </c>
      <c r="F169" s="36">
        <v>40</v>
      </c>
      <c r="G169" s="36"/>
      <c r="H169" s="36"/>
      <c r="I169" s="36">
        <f t="shared" si="2"/>
        <v>34480</v>
      </c>
      <c r="J169" s="34">
        <v>1135</v>
      </c>
      <c r="K169" s="31"/>
    </row>
    <row r="170" spans="1:11" ht="14.45">
      <c r="A170" s="32" t="s">
        <v>507</v>
      </c>
      <c r="B170" s="32" t="s">
        <v>508</v>
      </c>
      <c r="C170" s="45">
        <v>4000</v>
      </c>
      <c r="D170" s="36">
        <v>4000</v>
      </c>
      <c r="E170" s="35">
        <v>100</v>
      </c>
      <c r="F170" s="36">
        <v>40</v>
      </c>
      <c r="G170" s="36"/>
      <c r="H170" s="36"/>
      <c r="I170" s="36">
        <f t="shared" si="2"/>
        <v>4000</v>
      </c>
      <c r="J170" s="34">
        <v>85</v>
      </c>
      <c r="K170" s="31"/>
    </row>
    <row r="171" spans="1:11" ht="14.45">
      <c r="A171" s="32" t="s">
        <v>509</v>
      </c>
      <c r="B171" s="32" t="s">
        <v>369</v>
      </c>
      <c r="C171" s="45">
        <v>0</v>
      </c>
      <c r="D171" s="36">
        <v>23999</v>
      </c>
      <c r="E171" s="35">
        <v>599.97500000000002</v>
      </c>
      <c r="F171" s="36">
        <v>40</v>
      </c>
      <c r="G171" s="36"/>
      <c r="H171" s="36"/>
      <c r="I171" s="36">
        <f t="shared" si="2"/>
        <v>0</v>
      </c>
      <c r="J171" s="34">
        <v>1</v>
      </c>
      <c r="K171" s="31"/>
    </row>
    <row r="172" spans="1:11" ht="14.45">
      <c r="A172" s="32" t="s">
        <v>510</v>
      </c>
      <c r="B172" s="32" t="s">
        <v>511</v>
      </c>
      <c r="C172" s="45">
        <v>0</v>
      </c>
      <c r="D172" s="36">
        <v>8600</v>
      </c>
      <c r="E172" s="35">
        <v>215</v>
      </c>
      <c r="F172" s="36">
        <v>40</v>
      </c>
      <c r="G172" s="36"/>
      <c r="H172" s="36"/>
      <c r="I172" s="36">
        <f t="shared" si="2"/>
        <v>0</v>
      </c>
      <c r="J172" s="34">
        <v>242</v>
      </c>
      <c r="K172" s="31"/>
    </row>
    <row r="173" spans="1:11" ht="14.45">
      <c r="A173" s="32" t="s">
        <v>311</v>
      </c>
      <c r="B173" s="32" t="s">
        <v>170</v>
      </c>
      <c r="C173" s="45">
        <v>0</v>
      </c>
      <c r="D173" s="36">
        <v>4000</v>
      </c>
      <c r="E173" s="35">
        <v>100</v>
      </c>
      <c r="F173" s="36">
        <v>40</v>
      </c>
      <c r="G173" s="36"/>
      <c r="H173" s="36"/>
      <c r="I173" s="36">
        <f t="shared" si="2"/>
        <v>0</v>
      </c>
      <c r="J173" s="34">
        <v>200</v>
      </c>
      <c r="K173" s="31"/>
    </row>
    <row r="174" spans="1:11" ht="14.45">
      <c r="A174" s="32" t="s">
        <v>512</v>
      </c>
      <c r="B174" s="32" t="s">
        <v>362</v>
      </c>
      <c r="C174" s="45">
        <v>0</v>
      </c>
      <c r="D174" s="36">
        <v>0</v>
      </c>
      <c r="E174" s="35">
        <v>0</v>
      </c>
      <c r="F174" s="36">
        <v>40</v>
      </c>
      <c r="G174" s="36"/>
      <c r="H174" s="36"/>
      <c r="I174" s="36">
        <f t="shared" si="2"/>
        <v>0</v>
      </c>
      <c r="J174" s="34">
        <v>254</v>
      </c>
      <c r="K174" s="31"/>
    </row>
    <row r="175" spans="1:11" ht="14.45">
      <c r="A175" s="32" t="s">
        <v>513</v>
      </c>
      <c r="B175" s="32" t="s">
        <v>77</v>
      </c>
      <c r="C175" s="45">
        <v>0</v>
      </c>
      <c r="D175" s="36">
        <v>28720</v>
      </c>
      <c r="E175" s="35">
        <v>718</v>
      </c>
      <c r="F175" s="36">
        <v>40</v>
      </c>
      <c r="G175" s="36"/>
      <c r="H175" s="36"/>
      <c r="I175" s="36">
        <f t="shared" si="2"/>
        <v>0</v>
      </c>
      <c r="J175" s="34">
        <v>40</v>
      </c>
      <c r="K175" s="31"/>
    </row>
    <row r="176" spans="1:11" ht="14.45">
      <c r="A176" s="10" t="s">
        <v>312</v>
      </c>
      <c r="B176" s="43" t="s">
        <v>313</v>
      </c>
      <c r="C176" s="46">
        <v>5494</v>
      </c>
      <c r="D176" s="36">
        <v>12347</v>
      </c>
      <c r="E176" s="35">
        <v>308.67500000000001</v>
      </c>
      <c r="F176" s="36">
        <v>40</v>
      </c>
      <c r="G176" s="36"/>
      <c r="H176" s="36"/>
      <c r="I176" s="36">
        <f t="shared" si="2"/>
        <v>5494</v>
      </c>
      <c r="J176" s="34">
        <v>408</v>
      </c>
      <c r="K176" s="31"/>
    </row>
    <row r="177" spans="1:11" ht="14.45">
      <c r="A177" s="43" t="s">
        <v>514</v>
      </c>
      <c r="B177" s="43" t="s">
        <v>416</v>
      </c>
      <c r="C177" s="46">
        <v>0</v>
      </c>
      <c r="D177" s="36">
        <v>14470</v>
      </c>
      <c r="E177" s="35">
        <v>361.75</v>
      </c>
      <c r="F177" s="36">
        <v>40</v>
      </c>
      <c r="G177" s="36">
        <v>15000</v>
      </c>
      <c r="H177" s="36"/>
      <c r="I177" s="36">
        <f t="shared" si="2"/>
        <v>15000</v>
      </c>
      <c r="J177" s="34">
        <v>475</v>
      </c>
      <c r="K177" s="31"/>
    </row>
    <row r="178" spans="1:11" ht="14.45">
      <c r="A178" s="43" t="s">
        <v>515</v>
      </c>
      <c r="B178" s="43" t="s">
        <v>52</v>
      </c>
      <c r="C178" s="46">
        <v>3760</v>
      </c>
      <c r="D178" s="36">
        <v>17760</v>
      </c>
      <c r="E178" s="35">
        <v>444</v>
      </c>
      <c r="F178" s="36"/>
      <c r="G178" s="36"/>
      <c r="H178" s="36"/>
      <c r="I178" s="36">
        <f t="shared" si="2"/>
        <v>3760</v>
      </c>
      <c r="J178" s="34">
        <v>812</v>
      </c>
      <c r="K178" s="31"/>
    </row>
    <row r="179" spans="1:11" ht="14.45">
      <c r="A179" s="43" t="s">
        <v>516</v>
      </c>
      <c r="B179" s="43" t="s">
        <v>352</v>
      </c>
      <c r="C179" s="46">
        <v>0</v>
      </c>
      <c r="D179" s="36">
        <v>29060</v>
      </c>
      <c r="E179" s="35">
        <v>726.5</v>
      </c>
      <c r="F179" s="36">
        <v>40</v>
      </c>
      <c r="G179" s="36"/>
      <c r="H179" s="36"/>
      <c r="I179" s="36">
        <f t="shared" si="2"/>
        <v>0</v>
      </c>
      <c r="J179" s="34">
        <v>712</v>
      </c>
      <c r="K179" s="31"/>
    </row>
    <row r="180" spans="1:11" ht="14.45">
      <c r="A180" s="32" t="s">
        <v>517</v>
      </c>
      <c r="B180" s="32" t="s">
        <v>467</v>
      </c>
      <c r="C180" s="45">
        <v>0</v>
      </c>
      <c r="D180" s="36">
        <v>10000</v>
      </c>
      <c r="E180" s="35">
        <v>250</v>
      </c>
      <c r="F180" s="36">
        <v>40</v>
      </c>
      <c r="G180" s="36"/>
      <c r="H180" s="36"/>
      <c r="I180" s="36">
        <f t="shared" si="2"/>
        <v>0</v>
      </c>
      <c r="J180" s="34">
        <v>0</v>
      </c>
      <c r="K180" s="31"/>
    </row>
    <row r="181" spans="1:11" ht="14.45">
      <c r="A181" s="32" t="s">
        <v>518</v>
      </c>
      <c r="B181" s="32" t="s">
        <v>65</v>
      </c>
      <c r="C181" s="45">
        <v>0</v>
      </c>
      <c r="D181" s="36">
        <v>15600</v>
      </c>
      <c r="E181" s="35">
        <v>390</v>
      </c>
      <c r="F181" s="36">
        <v>40</v>
      </c>
      <c r="G181" s="36"/>
      <c r="H181" s="36"/>
      <c r="I181" s="36">
        <f t="shared" si="2"/>
        <v>0</v>
      </c>
      <c r="J181" s="34">
        <v>67</v>
      </c>
      <c r="K181" s="31"/>
    </row>
    <row r="182" spans="1:11" ht="14.45">
      <c r="A182" s="32" t="s">
        <v>519</v>
      </c>
      <c r="B182" s="32" t="s">
        <v>520</v>
      </c>
      <c r="C182" s="45">
        <v>0</v>
      </c>
      <c r="D182" s="36">
        <v>5280</v>
      </c>
      <c r="E182" s="35">
        <v>132</v>
      </c>
      <c r="F182" s="36">
        <v>40</v>
      </c>
      <c r="G182" s="36"/>
      <c r="H182" s="36"/>
      <c r="I182" s="36">
        <f t="shared" si="2"/>
        <v>0</v>
      </c>
      <c r="J182" s="34">
        <v>317</v>
      </c>
      <c r="K182" s="31"/>
    </row>
    <row r="183" spans="1:11" ht="14.45">
      <c r="A183" s="32" t="s">
        <v>521</v>
      </c>
      <c r="B183" s="32" t="s">
        <v>350</v>
      </c>
      <c r="C183" s="45">
        <v>4382</v>
      </c>
      <c r="D183" s="36">
        <v>7000</v>
      </c>
      <c r="E183" s="35">
        <v>175</v>
      </c>
      <c r="F183" s="36">
        <v>40</v>
      </c>
      <c r="G183" s="36"/>
      <c r="H183" s="36"/>
      <c r="I183" s="36">
        <f t="shared" si="2"/>
        <v>4382</v>
      </c>
      <c r="J183" s="34">
        <v>237</v>
      </c>
      <c r="K183" s="31"/>
    </row>
    <row r="184" spans="1:11" ht="14.45">
      <c r="A184" s="32" t="s">
        <v>522</v>
      </c>
      <c r="B184" s="32" t="s">
        <v>523</v>
      </c>
      <c r="C184" s="45">
        <v>0</v>
      </c>
      <c r="D184" s="36">
        <v>13767</v>
      </c>
      <c r="E184" s="35">
        <v>344.17500000000001</v>
      </c>
      <c r="F184" s="36">
        <v>40</v>
      </c>
      <c r="G184" s="36"/>
      <c r="H184" s="36"/>
      <c r="I184" s="36">
        <f t="shared" si="2"/>
        <v>0</v>
      </c>
      <c r="J184" s="34">
        <v>40</v>
      </c>
      <c r="K184" s="31"/>
    </row>
    <row r="185" spans="1:11" ht="14.45">
      <c r="A185" s="32" t="s">
        <v>97</v>
      </c>
      <c r="B185" s="32" t="s">
        <v>328</v>
      </c>
      <c r="C185" s="45">
        <v>0</v>
      </c>
      <c r="D185" s="36">
        <v>16590</v>
      </c>
      <c r="E185" s="35">
        <v>414.75</v>
      </c>
      <c r="F185" s="36">
        <v>40</v>
      </c>
      <c r="G185" s="36"/>
      <c r="H185" s="36"/>
      <c r="I185" s="36">
        <f t="shared" si="2"/>
        <v>0</v>
      </c>
      <c r="J185" s="34">
        <v>398</v>
      </c>
      <c r="K185" s="31"/>
    </row>
    <row r="186" spans="1:11" ht="14.45">
      <c r="A186" s="32" t="s">
        <v>524</v>
      </c>
      <c r="B186" s="32" t="s">
        <v>106</v>
      </c>
      <c r="C186" s="45">
        <v>20000</v>
      </c>
      <c r="D186" s="36">
        <v>20000</v>
      </c>
      <c r="E186" s="35">
        <v>500</v>
      </c>
      <c r="F186" s="36">
        <v>40</v>
      </c>
      <c r="G186" s="36"/>
      <c r="H186" s="36"/>
      <c r="I186" s="36">
        <f t="shared" si="2"/>
        <v>20000</v>
      </c>
      <c r="J186" s="34">
        <v>231</v>
      </c>
      <c r="K186" s="31"/>
    </row>
    <row r="187" spans="1:11" ht="14.45">
      <c r="A187" s="32" t="s">
        <v>525</v>
      </c>
      <c r="B187" s="32" t="s">
        <v>352</v>
      </c>
      <c r="C187" s="45">
        <v>0</v>
      </c>
      <c r="D187" s="36">
        <v>13000</v>
      </c>
      <c r="E187" s="35">
        <v>325</v>
      </c>
      <c r="F187" s="36">
        <v>40</v>
      </c>
      <c r="G187" s="36"/>
      <c r="H187" s="36"/>
      <c r="I187" s="36">
        <f t="shared" si="2"/>
        <v>0</v>
      </c>
      <c r="J187" s="34">
        <v>446</v>
      </c>
      <c r="K187" s="31"/>
    </row>
    <row r="188" spans="1:11" ht="14.45">
      <c r="A188" s="32" t="s">
        <v>526</v>
      </c>
      <c r="B188" s="32" t="s">
        <v>527</v>
      </c>
      <c r="C188" s="45">
        <v>20000</v>
      </c>
      <c r="D188" s="36">
        <v>20000</v>
      </c>
      <c r="E188" s="35">
        <v>9</v>
      </c>
      <c r="F188" s="36">
        <v>40</v>
      </c>
      <c r="G188" s="36"/>
      <c r="H188" s="36">
        <v>19640</v>
      </c>
      <c r="I188" s="36">
        <f t="shared" si="2"/>
        <v>360</v>
      </c>
      <c r="J188" s="34">
        <v>9</v>
      </c>
      <c r="K188" s="31"/>
    </row>
    <row r="189" spans="1:11" ht="14.45">
      <c r="A189" s="32" t="s">
        <v>528</v>
      </c>
      <c r="B189" s="32" t="s">
        <v>350</v>
      </c>
      <c r="C189" s="45">
        <v>10000</v>
      </c>
      <c r="D189" s="36">
        <v>10000</v>
      </c>
      <c r="E189" s="35">
        <v>250</v>
      </c>
      <c r="F189" s="36">
        <v>40</v>
      </c>
      <c r="G189" s="36"/>
      <c r="H189" s="36"/>
      <c r="I189" s="36">
        <f t="shared" si="2"/>
        <v>10000</v>
      </c>
      <c r="J189" s="34">
        <v>640</v>
      </c>
      <c r="K189" s="31"/>
    </row>
    <row r="190" spans="1:11" ht="14.45">
      <c r="A190" s="32" t="s">
        <v>529</v>
      </c>
      <c r="B190" s="32" t="s">
        <v>530</v>
      </c>
      <c r="C190" s="45">
        <v>22000</v>
      </c>
      <c r="D190" s="36">
        <v>22000</v>
      </c>
      <c r="E190" s="35">
        <v>550</v>
      </c>
      <c r="F190" s="36">
        <v>40</v>
      </c>
      <c r="G190" s="36"/>
      <c r="H190" s="36"/>
      <c r="I190" s="36">
        <f t="shared" si="2"/>
        <v>22000</v>
      </c>
      <c r="J190" s="34">
        <v>184</v>
      </c>
      <c r="K190" s="31"/>
    </row>
    <row r="191" spans="1:11" ht="14.45">
      <c r="A191" s="32" t="s">
        <v>531</v>
      </c>
      <c r="B191" s="32" t="s">
        <v>352</v>
      </c>
      <c r="C191" s="46">
        <v>15645</v>
      </c>
      <c r="D191" s="36">
        <v>15645</v>
      </c>
      <c r="E191" s="35">
        <v>391.125</v>
      </c>
      <c r="F191" s="36">
        <v>40</v>
      </c>
      <c r="G191" s="36"/>
      <c r="H191" s="36"/>
      <c r="I191" s="36">
        <f t="shared" si="2"/>
        <v>15645</v>
      </c>
      <c r="J191" s="34">
        <v>964</v>
      </c>
      <c r="K191" s="31"/>
    </row>
    <row r="192" spans="1:11" ht="14.45">
      <c r="A192" s="32" t="s">
        <v>532</v>
      </c>
      <c r="B192" s="32" t="s">
        <v>335</v>
      </c>
      <c r="C192" s="45">
        <v>0</v>
      </c>
      <c r="D192" s="36">
        <v>1837</v>
      </c>
      <c r="E192" s="35">
        <v>45.924999999999997</v>
      </c>
      <c r="F192" s="36">
        <v>40</v>
      </c>
      <c r="G192" s="36"/>
      <c r="H192" s="36"/>
      <c r="I192" s="36">
        <f t="shared" si="2"/>
        <v>0</v>
      </c>
      <c r="J192" s="34">
        <v>530</v>
      </c>
      <c r="K192" s="31"/>
    </row>
    <row r="193" spans="1:11" ht="14.45">
      <c r="A193" s="32" t="s">
        <v>533</v>
      </c>
      <c r="B193" s="32" t="s">
        <v>534</v>
      </c>
      <c r="C193" s="46">
        <v>14400</v>
      </c>
      <c r="D193" s="36">
        <v>19120</v>
      </c>
      <c r="E193" s="35">
        <v>478</v>
      </c>
      <c r="F193" s="36">
        <v>40</v>
      </c>
      <c r="G193" s="36">
        <v>4720</v>
      </c>
      <c r="H193" s="36"/>
      <c r="I193" s="36">
        <f t="shared" si="2"/>
        <v>19120</v>
      </c>
      <c r="J193" s="34">
        <v>222</v>
      </c>
      <c r="K193" s="31"/>
    </row>
    <row r="194" spans="1:11" ht="14.45">
      <c r="A194" s="32" t="s">
        <v>535</v>
      </c>
      <c r="B194" s="32" t="s">
        <v>462</v>
      </c>
      <c r="C194" s="45">
        <v>8000</v>
      </c>
      <c r="D194" s="36">
        <v>8000</v>
      </c>
      <c r="E194" s="35">
        <v>200</v>
      </c>
      <c r="F194" s="36">
        <v>40</v>
      </c>
      <c r="G194" s="36"/>
      <c r="H194" s="36"/>
      <c r="I194" s="36">
        <f t="shared" si="2"/>
        <v>8000</v>
      </c>
      <c r="J194" s="34">
        <v>278</v>
      </c>
      <c r="K194" s="31"/>
    </row>
    <row r="195" spans="1:11" ht="14.45">
      <c r="A195" s="32" t="s">
        <v>153</v>
      </c>
      <c r="B195" s="32" t="s">
        <v>65</v>
      </c>
      <c r="C195" s="45">
        <v>21280</v>
      </c>
      <c r="D195" s="36">
        <v>21280</v>
      </c>
      <c r="E195" s="35">
        <v>532</v>
      </c>
      <c r="F195" s="36">
        <v>40</v>
      </c>
      <c r="G195" s="36"/>
      <c r="H195" s="36"/>
      <c r="I195" s="36">
        <f t="shared" ref="I195:I258" si="3">(C195+G195)-H195</f>
        <v>21280</v>
      </c>
      <c r="J195" s="34">
        <v>527</v>
      </c>
      <c r="K195" s="31"/>
    </row>
    <row r="196" spans="1:11" ht="14.45">
      <c r="A196" s="32" t="s">
        <v>536</v>
      </c>
      <c r="B196" s="32" t="s">
        <v>534</v>
      </c>
      <c r="C196" s="45">
        <v>0</v>
      </c>
      <c r="D196" s="36">
        <v>0</v>
      </c>
      <c r="E196" s="35">
        <v>0</v>
      </c>
      <c r="F196" s="36">
        <v>40</v>
      </c>
      <c r="G196" s="36"/>
      <c r="H196" s="36"/>
      <c r="I196" s="36">
        <f t="shared" si="3"/>
        <v>0</v>
      </c>
      <c r="J196" s="34">
        <v>176</v>
      </c>
      <c r="K196" s="31"/>
    </row>
    <row r="197" spans="1:11" ht="14.45">
      <c r="A197" s="32" t="s">
        <v>537</v>
      </c>
      <c r="B197" s="32" t="s">
        <v>538</v>
      </c>
      <c r="C197" s="45">
        <v>0</v>
      </c>
      <c r="D197" s="36">
        <v>239</v>
      </c>
      <c r="E197" s="35">
        <v>5.9749999999999996</v>
      </c>
      <c r="F197" s="36">
        <v>40</v>
      </c>
      <c r="G197" s="36"/>
      <c r="H197" s="36"/>
      <c r="I197" s="36">
        <f t="shared" si="3"/>
        <v>0</v>
      </c>
      <c r="J197" s="34">
        <v>60</v>
      </c>
      <c r="K197" s="31"/>
    </row>
    <row r="198" spans="1:11" ht="14.45">
      <c r="A198" s="32" t="s">
        <v>539</v>
      </c>
      <c r="B198" s="32" t="s">
        <v>328</v>
      </c>
      <c r="C198" s="45">
        <v>4000</v>
      </c>
      <c r="D198" s="36">
        <v>10000</v>
      </c>
      <c r="E198" s="35">
        <v>250</v>
      </c>
      <c r="F198" s="36">
        <v>40</v>
      </c>
      <c r="G198" s="36"/>
      <c r="H198" s="36"/>
      <c r="I198" s="36">
        <f t="shared" si="3"/>
        <v>4000</v>
      </c>
      <c r="J198" s="34">
        <v>368</v>
      </c>
      <c r="K198" s="31"/>
    </row>
    <row r="199" spans="1:11" ht="14.45">
      <c r="A199" s="32" t="s">
        <v>540</v>
      </c>
      <c r="B199" s="32" t="s">
        <v>352</v>
      </c>
      <c r="C199" s="45">
        <v>0</v>
      </c>
      <c r="D199" s="36">
        <v>10150</v>
      </c>
      <c r="E199" s="35">
        <v>253.75</v>
      </c>
      <c r="F199" s="36">
        <v>40</v>
      </c>
      <c r="G199" s="36"/>
      <c r="H199" s="36"/>
      <c r="I199" s="36">
        <f t="shared" si="3"/>
        <v>0</v>
      </c>
      <c r="J199" s="34">
        <v>1565</v>
      </c>
      <c r="K199" s="31"/>
    </row>
    <row r="200" spans="1:11" ht="14.45">
      <c r="A200" s="32" t="s">
        <v>541</v>
      </c>
      <c r="B200" s="32" t="s">
        <v>416</v>
      </c>
      <c r="C200" s="45">
        <v>0</v>
      </c>
      <c r="D200" s="36">
        <v>5040</v>
      </c>
      <c r="E200" s="35">
        <v>126</v>
      </c>
      <c r="F200" s="36">
        <v>40</v>
      </c>
      <c r="G200" s="36"/>
      <c r="H200" s="36"/>
      <c r="I200" s="36">
        <f t="shared" si="3"/>
        <v>0</v>
      </c>
      <c r="J200" s="34">
        <v>0</v>
      </c>
      <c r="K200" s="31"/>
    </row>
    <row r="201" spans="1:11" ht="14.45">
      <c r="A201" s="32" t="s">
        <v>542</v>
      </c>
      <c r="B201" s="32" t="s">
        <v>328</v>
      </c>
      <c r="C201" s="46">
        <v>360</v>
      </c>
      <c r="D201" s="36">
        <v>10000</v>
      </c>
      <c r="E201" s="35">
        <v>250</v>
      </c>
      <c r="F201" s="36">
        <v>40</v>
      </c>
      <c r="G201" s="36"/>
      <c r="H201" s="36"/>
      <c r="I201" s="36">
        <f t="shared" si="3"/>
        <v>360</v>
      </c>
      <c r="J201" s="34">
        <v>128</v>
      </c>
      <c r="K201" s="31"/>
    </row>
    <row r="202" spans="1:11" ht="14.45">
      <c r="A202" s="32" t="s">
        <v>543</v>
      </c>
      <c r="B202" s="32" t="s">
        <v>544</v>
      </c>
      <c r="C202" s="45">
        <v>0</v>
      </c>
      <c r="D202" s="36">
        <v>0</v>
      </c>
      <c r="E202" s="35">
        <v>0</v>
      </c>
      <c r="F202" s="36">
        <v>40</v>
      </c>
      <c r="G202" s="36"/>
      <c r="H202" s="36"/>
      <c r="I202" s="36">
        <f t="shared" si="3"/>
        <v>0</v>
      </c>
      <c r="J202" s="34">
        <v>100</v>
      </c>
      <c r="K202" s="31"/>
    </row>
    <row r="203" spans="1:11" ht="14.45">
      <c r="A203" s="32" t="s">
        <v>545</v>
      </c>
      <c r="B203" s="32" t="s">
        <v>546</v>
      </c>
      <c r="C203" s="45">
        <v>20000</v>
      </c>
      <c r="D203" s="36">
        <v>25000</v>
      </c>
      <c r="E203" s="35">
        <v>625</v>
      </c>
      <c r="F203" s="36">
        <v>40</v>
      </c>
      <c r="G203" s="36"/>
      <c r="H203" s="36"/>
      <c r="I203" s="36">
        <f t="shared" si="3"/>
        <v>20000</v>
      </c>
      <c r="J203" s="34">
        <v>919</v>
      </c>
      <c r="K203" s="31"/>
    </row>
    <row r="204" spans="1:11" ht="14.45">
      <c r="A204" s="32" t="s">
        <v>547</v>
      </c>
      <c r="B204" s="32" t="s">
        <v>352</v>
      </c>
      <c r="C204" s="45">
        <v>11120</v>
      </c>
      <c r="D204" s="36">
        <v>12440</v>
      </c>
      <c r="E204" s="35">
        <v>311</v>
      </c>
      <c r="F204" s="36">
        <v>40</v>
      </c>
      <c r="G204" s="36"/>
      <c r="H204" s="36"/>
      <c r="I204" s="36">
        <f t="shared" si="3"/>
        <v>11120</v>
      </c>
      <c r="J204" s="34">
        <v>431</v>
      </c>
      <c r="K204" s="31"/>
    </row>
    <row r="205" spans="1:11" ht="14.45">
      <c r="A205" s="32" t="s">
        <v>548</v>
      </c>
      <c r="B205" s="32" t="s">
        <v>102</v>
      </c>
      <c r="C205" s="45">
        <v>0</v>
      </c>
      <c r="D205" s="36">
        <v>0</v>
      </c>
      <c r="E205" s="35">
        <v>0</v>
      </c>
      <c r="F205" s="36">
        <v>40</v>
      </c>
      <c r="G205" s="36"/>
      <c r="H205" s="36"/>
      <c r="I205" s="36">
        <f t="shared" si="3"/>
        <v>0</v>
      </c>
      <c r="J205" s="34">
        <v>370</v>
      </c>
      <c r="K205" s="31"/>
    </row>
    <row r="206" spans="1:11" ht="14.45">
      <c r="A206" s="32" t="s">
        <v>103</v>
      </c>
      <c r="B206" s="32" t="s">
        <v>549</v>
      </c>
      <c r="C206" s="45">
        <v>9000</v>
      </c>
      <c r="D206" s="36">
        <v>40000</v>
      </c>
      <c r="E206" s="35">
        <v>1000</v>
      </c>
      <c r="F206" s="36">
        <v>40</v>
      </c>
      <c r="G206" s="36"/>
      <c r="H206" s="36"/>
      <c r="I206" s="36">
        <f t="shared" si="3"/>
        <v>9000</v>
      </c>
      <c r="J206" s="34">
        <v>1022</v>
      </c>
      <c r="K206" s="31"/>
    </row>
    <row r="207" spans="1:11" ht="14.45">
      <c r="A207" s="32" t="s">
        <v>550</v>
      </c>
      <c r="B207" s="32" t="s">
        <v>362</v>
      </c>
      <c r="C207" s="45">
        <v>0</v>
      </c>
      <c r="D207" s="36">
        <v>22040</v>
      </c>
      <c r="E207" s="35">
        <v>551</v>
      </c>
      <c r="F207" s="36">
        <v>40</v>
      </c>
      <c r="G207" s="36"/>
      <c r="H207" s="36"/>
      <c r="I207" s="36">
        <f t="shared" si="3"/>
        <v>0</v>
      </c>
      <c r="J207" s="34">
        <v>233</v>
      </c>
      <c r="K207" s="31"/>
    </row>
    <row r="208" spans="1:11" ht="14.45">
      <c r="A208" s="32" t="s">
        <v>551</v>
      </c>
      <c r="B208" s="32" t="s">
        <v>500</v>
      </c>
      <c r="C208" s="45">
        <v>0</v>
      </c>
      <c r="D208" s="36">
        <v>3000</v>
      </c>
      <c r="E208" s="35">
        <v>75</v>
      </c>
      <c r="F208" s="36">
        <v>40</v>
      </c>
      <c r="G208" s="36"/>
      <c r="H208" s="36"/>
      <c r="I208" s="36">
        <f t="shared" si="3"/>
        <v>0</v>
      </c>
      <c r="J208" s="34">
        <v>325</v>
      </c>
      <c r="K208" s="31"/>
    </row>
    <row r="209" spans="1:11" ht="14.45">
      <c r="A209" s="32" t="s">
        <v>552</v>
      </c>
      <c r="B209" s="32" t="s">
        <v>418</v>
      </c>
      <c r="C209" s="45">
        <v>0</v>
      </c>
      <c r="D209" s="36">
        <v>0</v>
      </c>
      <c r="E209" s="35">
        <v>0</v>
      </c>
      <c r="F209" s="36">
        <v>40</v>
      </c>
      <c r="G209" s="36"/>
      <c r="H209" s="36"/>
      <c r="I209" s="36">
        <f t="shared" si="3"/>
        <v>0</v>
      </c>
      <c r="J209" s="34">
        <v>400</v>
      </c>
      <c r="K209" s="31"/>
    </row>
    <row r="210" spans="1:11" ht="14.45">
      <c r="A210" s="32" t="s">
        <v>553</v>
      </c>
      <c r="B210" s="32" t="s">
        <v>170</v>
      </c>
      <c r="C210" s="45">
        <v>7880</v>
      </c>
      <c r="D210" s="36">
        <v>24000</v>
      </c>
      <c r="E210" s="35">
        <v>600</v>
      </c>
      <c r="F210" s="36">
        <v>40</v>
      </c>
      <c r="G210" s="36"/>
      <c r="H210" s="36"/>
      <c r="I210" s="36">
        <f t="shared" si="3"/>
        <v>7880</v>
      </c>
      <c r="J210" s="34">
        <v>419</v>
      </c>
      <c r="K210" s="31"/>
    </row>
    <row r="211" spans="1:11" ht="14.45">
      <c r="A211" s="32" t="s">
        <v>554</v>
      </c>
      <c r="B211" s="32" t="s">
        <v>170</v>
      </c>
      <c r="C211" s="45">
        <v>8000</v>
      </c>
      <c r="D211" s="36">
        <v>8000</v>
      </c>
      <c r="E211" s="35">
        <v>200</v>
      </c>
      <c r="F211" s="36">
        <v>40</v>
      </c>
      <c r="G211" s="36"/>
      <c r="H211" s="36"/>
      <c r="I211" s="36">
        <f t="shared" si="3"/>
        <v>8000</v>
      </c>
      <c r="J211" s="34">
        <v>312</v>
      </c>
      <c r="K211" s="31"/>
    </row>
    <row r="212" spans="1:11" ht="14.45">
      <c r="A212" s="32" t="s">
        <v>555</v>
      </c>
      <c r="B212" s="32" t="s">
        <v>362</v>
      </c>
      <c r="C212" s="45">
        <v>0</v>
      </c>
      <c r="D212" s="36">
        <v>0</v>
      </c>
      <c r="E212" s="35">
        <v>0</v>
      </c>
      <c r="F212" s="36">
        <v>40</v>
      </c>
      <c r="G212" s="36"/>
      <c r="H212" s="36"/>
      <c r="I212" s="36">
        <f t="shared" si="3"/>
        <v>0</v>
      </c>
      <c r="J212" s="34">
        <v>231</v>
      </c>
      <c r="K212" s="31"/>
    </row>
    <row r="213" spans="1:11" ht="14.45">
      <c r="A213" s="32" t="s">
        <v>154</v>
      </c>
      <c r="B213" s="32" t="s">
        <v>74</v>
      </c>
      <c r="C213" s="45">
        <v>27040</v>
      </c>
      <c r="D213" s="36">
        <v>27600</v>
      </c>
      <c r="E213" s="35">
        <v>690</v>
      </c>
      <c r="F213" s="36">
        <v>40</v>
      </c>
      <c r="G213" s="36"/>
      <c r="H213" s="36"/>
      <c r="I213" s="36">
        <f t="shared" si="3"/>
        <v>27040</v>
      </c>
      <c r="J213" s="34">
        <v>890</v>
      </c>
      <c r="K213" s="31"/>
    </row>
    <row r="214" spans="1:11" ht="14.45">
      <c r="A214" s="43" t="s">
        <v>556</v>
      </c>
      <c r="B214" s="32" t="s">
        <v>557</v>
      </c>
      <c r="C214" s="45">
        <v>20000</v>
      </c>
      <c r="D214" s="36">
        <v>20000</v>
      </c>
      <c r="E214" s="35">
        <v>500</v>
      </c>
      <c r="F214" s="36">
        <v>40</v>
      </c>
      <c r="G214" s="36"/>
      <c r="H214" s="36"/>
      <c r="I214" s="36">
        <f t="shared" si="3"/>
        <v>20000</v>
      </c>
      <c r="J214" s="34">
        <v>858</v>
      </c>
      <c r="K214" s="31"/>
    </row>
    <row r="215" spans="1:11" ht="14.45">
      <c r="A215" s="32" t="s">
        <v>558</v>
      </c>
      <c r="B215" s="32" t="s">
        <v>559</v>
      </c>
      <c r="C215" s="45">
        <v>0</v>
      </c>
      <c r="D215" s="36">
        <v>14000</v>
      </c>
      <c r="E215" s="35">
        <v>350</v>
      </c>
      <c r="F215" s="36">
        <v>40</v>
      </c>
      <c r="G215" s="36"/>
      <c r="H215" s="36"/>
      <c r="I215" s="36">
        <f t="shared" si="3"/>
        <v>0</v>
      </c>
      <c r="J215" s="34">
        <v>0</v>
      </c>
      <c r="K215" s="31"/>
    </row>
    <row r="216" spans="1:11" ht="14.45">
      <c r="A216" s="32" t="s">
        <v>560</v>
      </c>
      <c r="B216" s="32" t="s">
        <v>313</v>
      </c>
      <c r="C216" s="45">
        <v>0</v>
      </c>
      <c r="D216" s="36">
        <v>14000</v>
      </c>
      <c r="E216" s="35">
        <v>350</v>
      </c>
      <c r="F216" s="36">
        <v>40</v>
      </c>
      <c r="G216" s="36"/>
      <c r="H216" s="36"/>
      <c r="I216" s="36">
        <f t="shared" si="3"/>
        <v>0</v>
      </c>
      <c r="J216" s="34">
        <v>297</v>
      </c>
      <c r="K216" s="31"/>
    </row>
    <row r="217" spans="1:11" ht="14.45">
      <c r="A217" s="32" t="s">
        <v>275</v>
      </c>
      <c r="B217" s="32" t="s">
        <v>74</v>
      </c>
      <c r="C217" s="45">
        <v>20000</v>
      </c>
      <c r="D217" s="36">
        <v>20000</v>
      </c>
      <c r="E217" s="35">
        <v>500</v>
      </c>
      <c r="F217" s="36">
        <v>40</v>
      </c>
      <c r="G217" s="36"/>
      <c r="H217" s="36"/>
      <c r="I217" s="36">
        <f t="shared" si="3"/>
        <v>20000</v>
      </c>
      <c r="J217" s="34">
        <v>464</v>
      </c>
      <c r="K217" s="31"/>
    </row>
    <row r="218" spans="1:11" ht="14.45">
      <c r="A218" s="32" t="s">
        <v>561</v>
      </c>
      <c r="B218" s="32" t="s">
        <v>562</v>
      </c>
      <c r="C218" s="45">
        <v>0</v>
      </c>
      <c r="D218" s="36">
        <v>0</v>
      </c>
      <c r="E218" s="35">
        <v>0</v>
      </c>
      <c r="F218" s="36">
        <v>40</v>
      </c>
      <c r="G218" s="36"/>
      <c r="H218" s="36"/>
      <c r="I218" s="36">
        <f t="shared" si="3"/>
        <v>0</v>
      </c>
      <c r="J218" s="34">
        <v>23</v>
      </c>
      <c r="K218" s="31"/>
    </row>
    <row r="219" spans="1:11" ht="14.45">
      <c r="A219" s="32" t="s">
        <v>563</v>
      </c>
      <c r="B219" s="32" t="s">
        <v>418</v>
      </c>
      <c r="C219" s="45">
        <v>0</v>
      </c>
      <c r="D219" s="36">
        <v>0</v>
      </c>
      <c r="E219" s="35">
        <v>0</v>
      </c>
      <c r="F219" s="36">
        <v>40</v>
      </c>
      <c r="G219" s="36"/>
      <c r="H219" s="36"/>
      <c r="I219" s="36">
        <f t="shared" si="3"/>
        <v>0</v>
      </c>
      <c r="J219" s="34">
        <v>329</v>
      </c>
      <c r="K219" s="31"/>
    </row>
    <row r="220" spans="1:11" ht="14.45">
      <c r="A220" s="43" t="s">
        <v>564</v>
      </c>
      <c r="B220" s="43" t="s">
        <v>369</v>
      </c>
      <c r="C220" s="46">
        <v>0</v>
      </c>
      <c r="D220" s="36">
        <v>0</v>
      </c>
      <c r="E220" s="35">
        <v>130</v>
      </c>
      <c r="F220" s="36">
        <v>40</v>
      </c>
      <c r="G220" s="36">
        <v>6000</v>
      </c>
      <c r="H220" s="36"/>
      <c r="I220" s="36">
        <f t="shared" si="3"/>
        <v>6000</v>
      </c>
      <c r="J220" s="34">
        <v>150</v>
      </c>
      <c r="K220" s="31"/>
    </row>
    <row r="221" spans="1:11" ht="14.45">
      <c r="A221" s="43" t="s">
        <v>565</v>
      </c>
      <c r="B221" s="43" t="s">
        <v>549</v>
      </c>
      <c r="C221" s="46">
        <v>32000</v>
      </c>
      <c r="D221" s="36">
        <v>32000</v>
      </c>
      <c r="E221" s="35">
        <v>400</v>
      </c>
      <c r="F221" s="36">
        <v>40</v>
      </c>
      <c r="G221" s="36"/>
      <c r="H221" s="36"/>
      <c r="I221" s="36">
        <f t="shared" si="3"/>
        <v>32000</v>
      </c>
      <c r="J221" s="34">
        <v>711</v>
      </c>
      <c r="K221" s="31"/>
    </row>
    <row r="222" spans="1:11" ht="14.45">
      <c r="A222" s="32" t="s">
        <v>566</v>
      </c>
      <c r="B222" s="32" t="s">
        <v>567</v>
      </c>
      <c r="C222" s="45">
        <v>0</v>
      </c>
      <c r="D222" s="36">
        <v>0</v>
      </c>
      <c r="E222" s="35">
        <v>0</v>
      </c>
      <c r="F222" s="36">
        <v>40</v>
      </c>
      <c r="G222" s="36"/>
      <c r="H222" s="36"/>
      <c r="I222" s="36">
        <f t="shared" si="3"/>
        <v>0</v>
      </c>
      <c r="J222" s="34">
        <v>474</v>
      </c>
      <c r="K222" s="31"/>
    </row>
    <row r="223" spans="1:11" ht="14.45">
      <c r="A223" s="32" t="s">
        <v>568</v>
      </c>
      <c r="B223" s="32" t="s">
        <v>350</v>
      </c>
      <c r="C223" s="45">
        <v>16000</v>
      </c>
      <c r="D223" s="36">
        <v>16000</v>
      </c>
      <c r="E223" s="35">
        <v>400</v>
      </c>
      <c r="F223" s="36">
        <v>40</v>
      </c>
      <c r="G223" s="36"/>
      <c r="H223" s="36"/>
      <c r="I223" s="36">
        <f t="shared" si="3"/>
        <v>16000</v>
      </c>
      <c r="J223" s="34">
        <v>850</v>
      </c>
      <c r="K223" s="31"/>
    </row>
    <row r="224" spans="1:11" ht="14.45">
      <c r="A224" s="32" t="s">
        <v>569</v>
      </c>
      <c r="B224" s="32" t="s">
        <v>570</v>
      </c>
      <c r="C224" s="45">
        <v>0</v>
      </c>
      <c r="D224" s="36">
        <v>240</v>
      </c>
      <c r="E224" s="35">
        <v>6</v>
      </c>
      <c r="F224" s="36">
        <v>40</v>
      </c>
      <c r="G224" s="36"/>
      <c r="H224" s="36"/>
      <c r="I224" s="36">
        <f t="shared" si="3"/>
        <v>0</v>
      </c>
      <c r="J224" s="34">
        <v>0</v>
      </c>
      <c r="K224" s="31"/>
    </row>
    <row r="225" spans="1:11" ht="14.45">
      <c r="A225" s="32" t="s">
        <v>571</v>
      </c>
      <c r="B225" s="32" t="s">
        <v>511</v>
      </c>
      <c r="C225" s="46">
        <v>1600</v>
      </c>
      <c r="D225" s="36">
        <v>5000</v>
      </c>
      <c r="E225" s="35">
        <v>125</v>
      </c>
      <c r="F225" s="36">
        <v>40</v>
      </c>
      <c r="G225" s="36"/>
      <c r="H225" s="36"/>
      <c r="I225" s="36">
        <f t="shared" si="3"/>
        <v>1600</v>
      </c>
      <c r="J225" s="34">
        <v>209</v>
      </c>
      <c r="K225" s="31"/>
    </row>
    <row r="226" spans="1:11" ht="14.45">
      <c r="A226" s="32" t="s">
        <v>572</v>
      </c>
      <c r="B226" s="32" t="s">
        <v>387</v>
      </c>
      <c r="C226" s="45">
        <v>0</v>
      </c>
      <c r="D226" s="36">
        <v>0</v>
      </c>
      <c r="E226" s="35">
        <v>0</v>
      </c>
      <c r="F226" s="36">
        <v>40</v>
      </c>
      <c r="G226" s="36"/>
      <c r="H226" s="36"/>
      <c r="I226" s="36">
        <f t="shared" si="3"/>
        <v>0</v>
      </c>
      <c r="J226" s="34">
        <v>200</v>
      </c>
      <c r="K226" s="31"/>
    </row>
    <row r="227" spans="1:11" ht="14.45">
      <c r="A227" s="32" t="s">
        <v>573</v>
      </c>
      <c r="B227" s="32" t="s">
        <v>128</v>
      </c>
      <c r="C227" s="45">
        <v>0</v>
      </c>
      <c r="D227" s="36">
        <v>0</v>
      </c>
      <c r="E227" s="35">
        <v>0</v>
      </c>
      <c r="F227" s="36">
        <v>40</v>
      </c>
      <c r="G227" s="36"/>
      <c r="H227" s="36"/>
      <c r="I227" s="36">
        <f t="shared" si="3"/>
        <v>0</v>
      </c>
      <c r="J227" s="34">
        <v>160</v>
      </c>
      <c r="K227" s="31"/>
    </row>
    <row r="228" spans="1:11" ht="14.45">
      <c r="A228" s="32" t="s">
        <v>574</v>
      </c>
      <c r="B228" s="32" t="s">
        <v>309</v>
      </c>
      <c r="C228" s="45">
        <v>10000</v>
      </c>
      <c r="D228" s="36">
        <v>10000</v>
      </c>
      <c r="E228" s="35">
        <v>250</v>
      </c>
      <c r="F228" s="36">
        <v>40</v>
      </c>
      <c r="G228" s="36"/>
      <c r="H228" s="36"/>
      <c r="I228" s="36">
        <f t="shared" si="3"/>
        <v>10000</v>
      </c>
      <c r="J228" s="34">
        <v>315</v>
      </c>
      <c r="K228" s="31"/>
    </row>
    <row r="229" spans="1:11" ht="14.45">
      <c r="A229" s="32" t="s">
        <v>575</v>
      </c>
      <c r="B229" s="32" t="s">
        <v>544</v>
      </c>
      <c r="C229" s="45">
        <v>0</v>
      </c>
      <c r="D229" s="36">
        <v>3696</v>
      </c>
      <c r="E229" s="35">
        <v>92.4</v>
      </c>
      <c r="F229" s="36">
        <v>40</v>
      </c>
      <c r="G229" s="36"/>
      <c r="H229" s="36"/>
      <c r="I229" s="36">
        <f t="shared" si="3"/>
        <v>0</v>
      </c>
      <c r="J229" s="34">
        <v>198</v>
      </c>
      <c r="K229" s="31"/>
    </row>
    <row r="230" spans="1:11" ht="14.45">
      <c r="A230" s="32" t="s">
        <v>576</v>
      </c>
      <c r="B230" s="32" t="s">
        <v>309</v>
      </c>
      <c r="C230" s="45">
        <v>0</v>
      </c>
      <c r="D230" s="36">
        <v>0</v>
      </c>
      <c r="E230" s="35">
        <v>0</v>
      </c>
      <c r="F230" s="36">
        <v>40</v>
      </c>
      <c r="G230" s="36"/>
      <c r="H230" s="36"/>
      <c r="I230" s="36">
        <f t="shared" si="3"/>
        <v>0</v>
      </c>
      <c r="J230" s="34">
        <v>100</v>
      </c>
      <c r="K230" s="31"/>
    </row>
    <row r="231" spans="1:11" ht="14.45">
      <c r="A231" s="32" t="s">
        <v>577</v>
      </c>
      <c r="B231" s="32" t="s">
        <v>440</v>
      </c>
      <c r="C231" s="45">
        <v>9680</v>
      </c>
      <c r="D231" s="36">
        <v>10000</v>
      </c>
      <c r="E231" s="35">
        <v>250</v>
      </c>
      <c r="F231" s="36">
        <v>40</v>
      </c>
      <c r="G231" s="36"/>
      <c r="H231" s="36"/>
      <c r="I231" s="36">
        <f t="shared" si="3"/>
        <v>9680</v>
      </c>
      <c r="J231" s="34">
        <v>416</v>
      </c>
      <c r="K231" s="31"/>
    </row>
    <row r="232" spans="1:11" ht="14.45">
      <c r="A232" s="32" t="s">
        <v>213</v>
      </c>
      <c r="B232" s="32" t="s">
        <v>296</v>
      </c>
      <c r="C232" s="45">
        <v>16040</v>
      </c>
      <c r="D232" s="36">
        <v>20000</v>
      </c>
      <c r="E232" s="35">
        <v>500</v>
      </c>
      <c r="F232" s="36">
        <v>40</v>
      </c>
      <c r="G232" s="36"/>
      <c r="H232" s="36"/>
      <c r="I232" s="36">
        <f t="shared" si="3"/>
        <v>16040</v>
      </c>
      <c r="J232" s="34">
        <v>697</v>
      </c>
      <c r="K232" s="31"/>
    </row>
    <row r="233" spans="1:11" ht="14.45">
      <c r="A233" s="32" t="s">
        <v>110</v>
      </c>
      <c r="B233" s="32" t="s">
        <v>111</v>
      </c>
      <c r="C233" s="45">
        <v>20800</v>
      </c>
      <c r="D233" s="36">
        <v>25000</v>
      </c>
      <c r="E233" s="35">
        <v>625</v>
      </c>
      <c r="F233" s="36">
        <v>40</v>
      </c>
      <c r="G233" s="36"/>
      <c r="H233" s="36"/>
      <c r="I233" s="36">
        <f t="shared" si="3"/>
        <v>20800</v>
      </c>
      <c r="J233" s="34">
        <v>1233</v>
      </c>
      <c r="K233" s="31"/>
    </row>
    <row r="234" spans="1:11" ht="14.45">
      <c r="A234" s="32" t="s">
        <v>214</v>
      </c>
      <c r="B234" s="32" t="s">
        <v>60</v>
      </c>
      <c r="C234" s="46">
        <v>20000</v>
      </c>
      <c r="D234" s="36">
        <v>20000</v>
      </c>
      <c r="E234" s="35">
        <v>500</v>
      </c>
      <c r="F234" s="36">
        <v>40</v>
      </c>
      <c r="G234" s="36"/>
      <c r="H234" s="36"/>
      <c r="I234" s="36">
        <f t="shared" si="3"/>
        <v>20000</v>
      </c>
      <c r="J234" s="34">
        <v>300</v>
      </c>
      <c r="K234" s="31"/>
    </row>
    <row r="235" spans="1:11" ht="14.45">
      <c r="A235" s="32" t="s">
        <v>578</v>
      </c>
      <c r="B235" s="32" t="s">
        <v>37</v>
      </c>
      <c r="C235" s="46">
        <v>19200</v>
      </c>
      <c r="D235" s="36">
        <v>20000</v>
      </c>
      <c r="E235" s="35">
        <v>500</v>
      </c>
      <c r="F235" s="36">
        <v>40</v>
      </c>
      <c r="G235" s="36"/>
      <c r="H235" s="36"/>
      <c r="I235" s="36">
        <f t="shared" si="3"/>
        <v>19200</v>
      </c>
      <c r="J235" s="34">
        <v>501</v>
      </c>
      <c r="K235" s="31"/>
    </row>
    <row r="236" spans="1:11" ht="14.45">
      <c r="A236" s="32" t="s">
        <v>115</v>
      </c>
      <c r="B236" s="32" t="s">
        <v>65</v>
      </c>
      <c r="C236" s="45">
        <v>25600</v>
      </c>
      <c r="D236" s="36">
        <v>25600</v>
      </c>
      <c r="E236" s="35">
        <v>640</v>
      </c>
      <c r="F236" s="36">
        <v>40</v>
      </c>
      <c r="G236" s="36"/>
      <c r="H236" s="36"/>
      <c r="I236" s="36">
        <f t="shared" si="3"/>
        <v>25600</v>
      </c>
      <c r="J236" s="34">
        <v>1108</v>
      </c>
      <c r="K236" s="31"/>
    </row>
    <row r="237" spans="1:11" ht="14.45">
      <c r="A237" s="32" t="s">
        <v>263</v>
      </c>
      <c r="B237" s="32" t="s">
        <v>527</v>
      </c>
      <c r="C237" s="45">
        <v>20000</v>
      </c>
      <c r="D237" s="36">
        <v>2160</v>
      </c>
      <c r="E237" s="35">
        <v>54</v>
      </c>
      <c r="F237" s="36">
        <v>40</v>
      </c>
      <c r="G237" s="36"/>
      <c r="H237" s="36">
        <v>17840</v>
      </c>
      <c r="I237" s="36">
        <f t="shared" si="3"/>
        <v>2160</v>
      </c>
      <c r="J237" s="34">
        <v>54</v>
      </c>
      <c r="K237" s="31"/>
    </row>
    <row r="238" spans="1:11" ht="14.45">
      <c r="A238" s="32" t="s">
        <v>117</v>
      </c>
      <c r="B238" s="32" t="s">
        <v>299</v>
      </c>
      <c r="C238" s="45">
        <v>30000</v>
      </c>
      <c r="D238" s="36">
        <v>30000</v>
      </c>
      <c r="E238" s="35">
        <v>750</v>
      </c>
      <c r="F238" s="36">
        <v>40</v>
      </c>
      <c r="G238" s="36"/>
      <c r="H238" s="36"/>
      <c r="I238" s="36">
        <f t="shared" si="3"/>
        <v>30000</v>
      </c>
      <c r="J238" s="34">
        <v>1207</v>
      </c>
      <c r="K238" s="31"/>
    </row>
    <row r="239" spans="1:11" ht="14.45">
      <c r="A239" s="32" t="s">
        <v>120</v>
      </c>
      <c r="B239" s="32" t="s">
        <v>299</v>
      </c>
      <c r="C239" s="45">
        <v>34000</v>
      </c>
      <c r="D239" s="36">
        <v>34000</v>
      </c>
      <c r="E239" s="35">
        <v>850</v>
      </c>
      <c r="F239" s="36">
        <v>40</v>
      </c>
      <c r="G239" s="36"/>
      <c r="H239" s="36"/>
      <c r="I239" s="36">
        <f t="shared" si="3"/>
        <v>34000</v>
      </c>
      <c r="J239" s="34">
        <v>1718</v>
      </c>
      <c r="K239" s="31"/>
    </row>
    <row r="240" spans="1:11" ht="14.45">
      <c r="A240" s="33" t="s">
        <v>579</v>
      </c>
      <c r="B240" s="33" t="s">
        <v>362</v>
      </c>
      <c r="C240" s="45">
        <v>0</v>
      </c>
      <c r="D240" s="36">
        <v>19400</v>
      </c>
      <c r="E240" s="35">
        <v>485</v>
      </c>
      <c r="F240" s="36">
        <v>40</v>
      </c>
      <c r="G240" s="36"/>
      <c r="H240" s="36"/>
      <c r="I240" s="36">
        <f t="shared" si="3"/>
        <v>0</v>
      </c>
      <c r="J240" s="34">
        <v>401</v>
      </c>
      <c r="K240" s="31"/>
    </row>
    <row r="241" spans="1:11" ht="14.45">
      <c r="A241" s="32" t="s">
        <v>580</v>
      </c>
      <c r="B241" s="32" t="s">
        <v>335</v>
      </c>
      <c r="C241" s="45">
        <v>0</v>
      </c>
      <c r="D241" s="36">
        <v>0</v>
      </c>
      <c r="E241" s="35">
        <v>0</v>
      </c>
      <c r="F241" s="36">
        <v>40</v>
      </c>
      <c r="G241" s="36"/>
      <c r="H241" s="36"/>
      <c r="I241" s="36">
        <f t="shared" si="3"/>
        <v>0</v>
      </c>
      <c r="J241" s="34">
        <v>221</v>
      </c>
      <c r="K241" s="31"/>
    </row>
    <row r="242" spans="1:11" ht="14.45">
      <c r="A242" s="32" t="s">
        <v>581</v>
      </c>
      <c r="B242" s="32" t="s">
        <v>60</v>
      </c>
      <c r="C242" s="45">
        <v>0</v>
      </c>
      <c r="D242" s="36">
        <v>2880</v>
      </c>
      <c r="E242" s="35">
        <v>72</v>
      </c>
      <c r="F242" s="36">
        <v>40</v>
      </c>
      <c r="G242" s="36"/>
      <c r="H242" s="36"/>
      <c r="I242" s="36">
        <f t="shared" si="3"/>
        <v>0</v>
      </c>
      <c r="J242" s="34">
        <v>96</v>
      </c>
      <c r="K242" s="31"/>
    </row>
    <row r="243" spans="1:11" ht="14.45">
      <c r="A243" s="32" t="s">
        <v>582</v>
      </c>
      <c r="B243" s="32" t="s">
        <v>65</v>
      </c>
      <c r="C243" s="45">
        <v>14000</v>
      </c>
      <c r="D243" s="36">
        <v>25000</v>
      </c>
      <c r="E243" s="35">
        <v>625</v>
      </c>
      <c r="F243" s="36">
        <v>40</v>
      </c>
      <c r="G243" s="36"/>
      <c r="H243" s="36"/>
      <c r="I243" s="36">
        <f t="shared" si="3"/>
        <v>14000</v>
      </c>
      <c r="J243" s="34">
        <v>1080</v>
      </c>
      <c r="K243" s="31"/>
    </row>
    <row r="244" spans="1:11" ht="14.45">
      <c r="A244" s="32" t="s">
        <v>276</v>
      </c>
      <c r="B244" s="32" t="s">
        <v>111</v>
      </c>
      <c r="C244" s="45">
        <v>10000</v>
      </c>
      <c r="D244" s="36">
        <v>20000</v>
      </c>
      <c r="E244" s="35">
        <v>500</v>
      </c>
      <c r="F244" s="36">
        <v>40</v>
      </c>
      <c r="G244" s="36"/>
      <c r="H244" s="36"/>
      <c r="I244" s="36">
        <f t="shared" si="3"/>
        <v>10000</v>
      </c>
      <c r="J244" s="34">
        <v>559</v>
      </c>
      <c r="K244" s="31"/>
    </row>
    <row r="245" spans="1:11" ht="14.45">
      <c r="A245" s="32" t="s">
        <v>583</v>
      </c>
      <c r="B245" s="32" t="s">
        <v>345</v>
      </c>
      <c r="C245" s="45">
        <v>0</v>
      </c>
      <c r="D245" s="36">
        <v>14200</v>
      </c>
      <c r="E245" s="35">
        <v>355</v>
      </c>
      <c r="F245" s="36">
        <v>40</v>
      </c>
      <c r="G245" s="36"/>
      <c r="H245" s="36"/>
      <c r="I245" s="36">
        <f t="shared" si="3"/>
        <v>0</v>
      </c>
      <c r="J245" s="34">
        <v>160</v>
      </c>
      <c r="K245" s="31"/>
    </row>
    <row r="246" spans="1:11" ht="14.45">
      <c r="A246" s="32" t="s">
        <v>584</v>
      </c>
      <c r="B246" s="32" t="s">
        <v>299</v>
      </c>
      <c r="C246" s="45">
        <v>0</v>
      </c>
      <c r="D246" s="36">
        <v>25000</v>
      </c>
      <c r="E246" s="35">
        <v>625</v>
      </c>
      <c r="F246" s="36">
        <v>40</v>
      </c>
      <c r="G246" s="36"/>
      <c r="H246" s="36"/>
      <c r="I246" s="36">
        <f t="shared" si="3"/>
        <v>0</v>
      </c>
      <c r="J246" s="34">
        <v>682</v>
      </c>
      <c r="K246" s="31"/>
    </row>
    <row r="247" spans="1:11" ht="14.45">
      <c r="A247" s="32" t="s">
        <v>123</v>
      </c>
      <c r="B247" s="32" t="s">
        <v>111</v>
      </c>
      <c r="C247" s="45">
        <v>18000</v>
      </c>
      <c r="D247" s="36">
        <v>18000</v>
      </c>
      <c r="E247" s="35">
        <v>450</v>
      </c>
      <c r="F247" s="36">
        <v>40</v>
      </c>
      <c r="G247" s="36"/>
      <c r="H247" s="36"/>
      <c r="I247" s="36">
        <f t="shared" si="3"/>
        <v>18000</v>
      </c>
      <c r="J247" s="34">
        <v>401</v>
      </c>
      <c r="K247" s="31"/>
    </row>
    <row r="248" spans="1:11" ht="14.45">
      <c r="A248" s="32" t="s">
        <v>585</v>
      </c>
      <c r="B248" s="32" t="s">
        <v>352</v>
      </c>
      <c r="C248" s="45">
        <v>1040</v>
      </c>
      <c r="D248" s="36">
        <v>8000</v>
      </c>
      <c r="E248" s="35">
        <v>200</v>
      </c>
      <c r="F248" s="36">
        <v>40</v>
      </c>
      <c r="G248" s="36"/>
      <c r="H248" s="36"/>
      <c r="I248" s="36">
        <f t="shared" si="3"/>
        <v>1040</v>
      </c>
      <c r="J248" s="34">
        <v>577</v>
      </c>
      <c r="K248" s="31"/>
    </row>
    <row r="249" spans="1:11" ht="14.45">
      <c r="A249" s="32" t="s">
        <v>586</v>
      </c>
      <c r="B249" s="32" t="s">
        <v>587</v>
      </c>
      <c r="C249" s="46">
        <v>58000</v>
      </c>
      <c r="D249" s="36">
        <v>58000</v>
      </c>
      <c r="E249" s="35">
        <v>1450</v>
      </c>
      <c r="F249" s="36">
        <v>40</v>
      </c>
      <c r="G249" s="36"/>
      <c r="H249" s="36"/>
      <c r="I249" s="36">
        <f t="shared" si="3"/>
        <v>58000</v>
      </c>
      <c r="J249" s="34">
        <v>1629</v>
      </c>
      <c r="K249" s="31"/>
    </row>
    <row r="250" spans="1:11" ht="14.45">
      <c r="A250" s="32" t="s">
        <v>315</v>
      </c>
      <c r="B250" s="32" t="s">
        <v>432</v>
      </c>
      <c r="C250" s="45">
        <v>0</v>
      </c>
      <c r="D250" s="36">
        <v>0</v>
      </c>
      <c r="E250" s="35">
        <v>0</v>
      </c>
      <c r="F250" s="36">
        <v>40</v>
      </c>
      <c r="G250" s="36"/>
      <c r="H250" s="36"/>
      <c r="I250" s="36">
        <f t="shared" si="3"/>
        <v>0</v>
      </c>
      <c r="J250" s="34">
        <v>168</v>
      </c>
      <c r="K250" s="31"/>
    </row>
    <row r="251" spans="1:11" ht="14.45">
      <c r="A251" s="32" t="s">
        <v>588</v>
      </c>
      <c r="B251" s="32" t="s">
        <v>296</v>
      </c>
      <c r="C251" s="45">
        <v>7680</v>
      </c>
      <c r="D251" s="36">
        <v>7680</v>
      </c>
      <c r="E251" s="35">
        <v>192</v>
      </c>
      <c r="F251" s="36">
        <v>40</v>
      </c>
      <c r="G251" s="36"/>
      <c r="H251" s="36"/>
      <c r="I251" s="36">
        <f t="shared" si="3"/>
        <v>7680</v>
      </c>
      <c r="J251" s="34">
        <v>0</v>
      </c>
      <c r="K251" s="31"/>
    </row>
    <row r="252" spans="1:11" ht="14.45">
      <c r="A252" s="32" t="s">
        <v>124</v>
      </c>
      <c r="B252" s="32" t="s">
        <v>328</v>
      </c>
      <c r="C252" s="46">
        <v>3320</v>
      </c>
      <c r="D252" s="36">
        <v>23000</v>
      </c>
      <c r="E252" s="35">
        <v>575</v>
      </c>
      <c r="F252" s="36">
        <v>40</v>
      </c>
      <c r="G252" s="36"/>
      <c r="H252" s="36"/>
      <c r="I252" s="36">
        <f t="shared" si="3"/>
        <v>3320</v>
      </c>
      <c r="J252" s="34">
        <v>726</v>
      </c>
      <c r="K252" s="31"/>
    </row>
    <row r="253" spans="1:11" ht="14.45">
      <c r="A253" s="32" t="s">
        <v>589</v>
      </c>
      <c r="B253" s="32" t="s">
        <v>464</v>
      </c>
      <c r="C253" s="45">
        <v>0</v>
      </c>
      <c r="D253" s="36">
        <v>1685</v>
      </c>
      <c r="E253" s="35">
        <v>42.125</v>
      </c>
      <c r="F253" s="36">
        <v>40</v>
      </c>
      <c r="G253" s="36"/>
      <c r="H253" s="36"/>
      <c r="I253" s="36">
        <f t="shared" si="3"/>
        <v>0</v>
      </c>
      <c r="J253" s="34">
        <v>42</v>
      </c>
      <c r="K253" s="31"/>
    </row>
    <row r="254" spans="1:11" ht="14.45">
      <c r="A254" s="32" t="s">
        <v>590</v>
      </c>
      <c r="B254" s="32" t="s">
        <v>309</v>
      </c>
      <c r="C254" s="45">
        <v>0</v>
      </c>
      <c r="D254" s="36">
        <v>8400</v>
      </c>
      <c r="E254" s="35">
        <v>210</v>
      </c>
      <c r="F254" s="36">
        <v>40</v>
      </c>
      <c r="G254" s="36"/>
      <c r="H254" s="36"/>
      <c r="I254" s="36">
        <f t="shared" si="3"/>
        <v>0</v>
      </c>
      <c r="J254" s="34">
        <v>210</v>
      </c>
      <c r="K254" s="31"/>
    </row>
    <row r="255" spans="1:11" ht="14.45">
      <c r="A255" s="32" t="s">
        <v>591</v>
      </c>
      <c r="B255" s="32" t="s">
        <v>500</v>
      </c>
      <c r="C255" s="45">
        <v>0</v>
      </c>
      <c r="D255" s="36">
        <v>0</v>
      </c>
      <c r="E255" s="35">
        <v>0</v>
      </c>
      <c r="F255" s="36">
        <v>40</v>
      </c>
      <c r="G255" s="36"/>
      <c r="H255" s="36"/>
      <c r="I255" s="36">
        <f t="shared" si="3"/>
        <v>0</v>
      </c>
      <c r="J255" s="34">
        <v>300</v>
      </c>
      <c r="K255" s="31"/>
    </row>
    <row r="256" spans="1:11" ht="14.45">
      <c r="A256" s="32" t="s">
        <v>592</v>
      </c>
      <c r="B256" s="32" t="s">
        <v>330</v>
      </c>
      <c r="C256" s="45">
        <v>0</v>
      </c>
      <c r="D256" s="36">
        <v>0</v>
      </c>
      <c r="E256" s="35">
        <v>0</v>
      </c>
      <c r="F256" s="36">
        <v>40</v>
      </c>
      <c r="G256" s="36"/>
      <c r="H256" s="36"/>
      <c r="I256" s="36">
        <f t="shared" si="3"/>
        <v>0</v>
      </c>
      <c r="J256" s="34">
        <v>142</v>
      </c>
      <c r="K256" s="31"/>
    </row>
    <row r="257" spans="1:11" ht="14.45">
      <c r="A257" s="32" t="s">
        <v>593</v>
      </c>
      <c r="B257" s="32" t="s">
        <v>594</v>
      </c>
      <c r="C257" s="45">
        <v>0</v>
      </c>
      <c r="D257" s="36">
        <v>2000</v>
      </c>
      <c r="E257" s="35">
        <v>50</v>
      </c>
      <c r="F257" s="36">
        <v>40</v>
      </c>
      <c r="G257" s="36"/>
      <c r="H257" s="36"/>
      <c r="I257" s="36">
        <f t="shared" si="3"/>
        <v>0</v>
      </c>
      <c r="J257" s="34">
        <v>223</v>
      </c>
      <c r="K257" s="31"/>
    </row>
    <row r="258" spans="1:11" ht="14.45">
      <c r="A258" s="32" t="s">
        <v>595</v>
      </c>
      <c r="B258" s="32" t="s">
        <v>416</v>
      </c>
      <c r="C258" s="45">
        <v>40000</v>
      </c>
      <c r="D258" s="36">
        <v>40000</v>
      </c>
      <c r="E258" s="35">
        <v>1000</v>
      </c>
      <c r="F258" s="36">
        <v>40</v>
      </c>
      <c r="G258" s="36"/>
      <c r="H258" s="36"/>
      <c r="I258" s="36">
        <f t="shared" si="3"/>
        <v>40000</v>
      </c>
      <c r="J258" s="34">
        <v>1764</v>
      </c>
      <c r="K258" s="31"/>
    </row>
    <row r="259" spans="1:11" ht="14.45">
      <c r="A259" s="32" t="s">
        <v>596</v>
      </c>
      <c r="B259" s="32" t="s">
        <v>398</v>
      </c>
      <c r="C259" s="46">
        <v>12000</v>
      </c>
      <c r="D259" s="36">
        <v>12000</v>
      </c>
      <c r="E259" s="35">
        <v>300</v>
      </c>
      <c r="F259" s="36">
        <v>40</v>
      </c>
      <c r="G259" s="36"/>
      <c r="H259" s="36"/>
      <c r="I259" s="36">
        <f t="shared" ref="I259:I274" si="4">(C259+G259)-H259</f>
        <v>12000</v>
      </c>
      <c r="J259" s="34">
        <v>763</v>
      </c>
      <c r="K259" s="31"/>
    </row>
    <row r="260" spans="1:11" ht="14.45">
      <c r="A260" s="32" t="s">
        <v>597</v>
      </c>
      <c r="B260" s="32" t="s">
        <v>313</v>
      </c>
      <c r="C260" s="45">
        <v>14400</v>
      </c>
      <c r="D260" s="36">
        <v>14400</v>
      </c>
      <c r="E260" s="35">
        <v>360</v>
      </c>
      <c r="F260" s="36">
        <v>40</v>
      </c>
      <c r="G260" s="36"/>
      <c r="H260" s="36"/>
      <c r="I260" s="36">
        <f t="shared" si="4"/>
        <v>14400</v>
      </c>
      <c r="J260" s="34">
        <v>205</v>
      </c>
      <c r="K260" s="31"/>
    </row>
    <row r="261" spans="1:11" ht="14.45">
      <c r="A261" s="32" t="s">
        <v>598</v>
      </c>
      <c r="B261" s="32" t="s">
        <v>544</v>
      </c>
      <c r="C261" s="45">
        <v>6744</v>
      </c>
      <c r="D261" s="36">
        <v>8640</v>
      </c>
      <c r="E261" s="35">
        <v>216</v>
      </c>
      <c r="F261" s="36">
        <v>40</v>
      </c>
      <c r="G261" s="36"/>
      <c r="H261" s="36"/>
      <c r="I261" s="36">
        <f t="shared" si="4"/>
        <v>6744</v>
      </c>
      <c r="J261" s="34">
        <v>279</v>
      </c>
      <c r="K261" s="31"/>
    </row>
    <row r="262" spans="1:11" ht="14.45">
      <c r="A262" s="32" t="s">
        <v>599</v>
      </c>
      <c r="B262" s="32" t="s">
        <v>65</v>
      </c>
      <c r="C262" s="45">
        <v>20000</v>
      </c>
      <c r="D262" s="36">
        <v>20000</v>
      </c>
      <c r="E262" s="35">
        <v>500</v>
      </c>
      <c r="F262" s="36">
        <v>40</v>
      </c>
      <c r="G262" s="36"/>
      <c r="H262" s="36"/>
      <c r="I262" s="36">
        <f t="shared" si="4"/>
        <v>20000</v>
      </c>
      <c r="J262" s="34">
        <v>450</v>
      </c>
      <c r="K262" s="31"/>
    </row>
    <row r="263" spans="1:11" ht="14.45">
      <c r="A263" s="32" t="s">
        <v>600</v>
      </c>
      <c r="B263" s="32" t="s">
        <v>601</v>
      </c>
      <c r="C263" s="45">
        <v>8000</v>
      </c>
      <c r="D263" s="36">
        <v>8000</v>
      </c>
      <c r="E263" s="35">
        <v>200</v>
      </c>
      <c r="F263" s="36">
        <v>40</v>
      </c>
      <c r="G263" s="36"/>
      <c r="H263" s="36"/>
      <c r="I263" s="36">
        <f t="shared" si="4"/>
        <v>8000</v>
      </c>
      <c r="J263" s="34">
        <v>325</v>
      </c>
      <c r="K263" s="31"/>
    </row>
    <row r="264" spans="1:11" ht="14.45">
      <c r="A264" s="32" t="s">
        <v>602</v>
      </c>
      <c r="B264" s="32" t="s">
        <v>343</v>
      </c>
      <c r="C264" s="45">
        <v>0</v>
      </c>
      <c r="D264" s="36">
        <v>0</v>
      </c>
      <c r="E264" s="35">
        <v>0</v>
      </c>
      <c r="F264" s="36">
        <v>40</v>
      </c>
      <c r="G264" s="36"/>
      <c r="H264" s="36"/>
      <c r="I264" s="36">
        <f t="shared" si="4"/>
        <v>0</v>
      </c>
      <c r="J264" s="34">
        <v>182</v>
      </c>
      <c r="K264" s="31"/>
    </row>
    <row r="265" spans="1:11" ht="14.45">
      <c r="A265" s="32" t="s">
        <v>603</v>
      </c>
      <c r="B265" s="32" t="s">
        <v>534</v>
      </c>
      <c r="C265" s="45">
        <v>0</v>
      </c>
      <c r="D265" s="36">
        <v>20000</v>
      </c>
      <c r="E265" s="35">
        <v>500</v>
      </c>
      <c r="F265" s="36">
        <v>40</v>
      </c>
      <c r="G265" s="36"/>
      <c r="H265" s="36"/>
      <c r="I265" s="36">
        <f t="shared" si="4"/>
        <v>0</v>
      </c>
      <c r="J265" s="34">
        <v>0</v>
      </c>
      <c r="K265" s="31"/>
    </row>
    <row r="266" spans="1:11" ht="14.45">
      <c r="A266" s="32" t="s">
        <v>604</v>
      </c>
      <c r="B266" s="32" t="s">
        <v>364</v>
      </c>
      <c r="C266" s="45">
        <v>23800</v>
      </c>
      <c r="D266" s="36">
        <v>24000</v>
      </c>
      <c r="E266" s="35">
        <v>600</v>
      </c>
      <c r="F266" s="36">
        <v>40</v>
      </c>
      <c r="G266" s="36"/>
      <c r="H266" s="36"/>
      <c r="I266" s="36">
        <f t="shared" si="4"/>
        <v>23800</v>
      </c>
      <c r="J266" s="34">
        <v>990</v>
      </c>
      <c r="K266" s="31"/>
    </row>
    <row r="267" spans="1:11" ht="14.45">
      <c r="A267" s="32" t="s">
        <v>605</v>
      </c>
      <c r="B267" s="32" t="s">
        <v>196</v>
      </c>
      <c r="C267" s="45">
        <v>0</v>
      </c>
      <c r="D267" s="36">
        <v>16000</v>
      </c>
      <c r="E267" s="35">
        <v>400</v>
      </c>
      <c r="F267" s="36">
        <v>40</v>
      </c>
      <c r="G267" s="36"/>
      <c r="H267" s="36"/>
      <c r="I267" s="36">
        <f t="shared" si="4"/>
        <v>0</v>
      </c>
      <c r="J267" s="34">
        <v>404</v>
      </c>
      <c r="K267" s="31"/>
    </row>
    <row r="268" spans="1:11" ht="14.45">
      <c r="A268" s="32" t="s">
        <v>606</v>
      </c>
      <c r="B268" s="32" t="s">
        <v>384</v>
      </c>
      <c r="C268" s="45">
        <v>10720</v>
      </c>
      <c r="D268" s="36">
        <v>12000</v>
      </c>
      <c r="E268" s="35">
        <v>300</v>
      </c>
      <c r="F268" s="36">
        <v>40</v>
      </c>
      <c r="G268" s="36"/>
      <c r="H268" s="36"/>
      <c r="I268" s="36">
        <f t="shared" si="4"/>
        <v>10720</v>
      </c>
      <c r="J268" s="34">
        <v>508</v>
      </c>
      <c r="K268" s="31"/>
    </row>
    <row r="269" spans="1:11" ht="14.45">
      <c r="A269" s="32" t="s">
        <v>607</v>
      </c>
      <c r="B269" s="32" t="s">
        <v>498</v>
      </c>
      <c r="C269" s="45">
        <v>4480</v>
      </c>
      <c r="D269" s="36">
        <v>8000</v>
      </c>
      <c r="E269" s="35">
        <v>200</v>
      </c>
      <c r="F269" s="36">
        <v>40</v>
      </c>
      <c r="G269" s="36"/>
      <c r="H269" s="36"/>
      <c r="I269" s="36">
        <f t="shared" si="4"/>
        <v>4480</v>
      </c>
      <c r="J269" s="34">
        <v>281</v>
      </c>
      <c r="K269" s="31"/>
    </row>
    <row r="270" spans="1:11" ht="14.45">
      <c r="A270" s="32" t="s">
        <v>608</v>
      </c>
      <c r="B270" s="32" t="s">
        <v>71</v>
      </c>
      <c r="C270" s="46">
        <v>20000</v>
      </c>
      <c r="D270" s="36">
        <v>20000</v>
      </c>
      <c r="E270" s="35">
        <v>500</v>
      </c>
      <c r="F270" s="36">
        <v>40</v>
      </c>
      <c r="G270" s="36"/>
      <c r="H270" s="36"/>
      <c r="I270" s="36">
        <f t="shared" si="4"/>
        <v>20000</v>
      </c>
      <c r="J270" s="34">
        <v>471</v>
      </c>
      <c r="K270" s="31"/>
    </row>
    <row r="271" spans="1:11" ht="14.45">
      <c r="A271" s="32" t="s">
        <v>609</v>
      </c>
      <c r="B271" s="32" t="s">
        <v>610</v>
      </c>
      <c r="C271" s="45">
        <v>16400</v>
      </c>
      <c r="D271" s="36">
        <v>20000</v>
      </c>
      <c r="E271" s="35">
        <v>500</v>
      </c>
      <c r="F271" s="36">
        <v>40</v>
      </c>
      <c r="G271" s="36"/>
      <c r="H271" s="36"/>
      <c r="I271" s="36">
        <f t="shared" si="4"/>
        <v>16400</v>
      </c>
      <c r="J271" s="34">
        <v>322</v>
      </c>
      <c r="K271" s="31"/>
    </row>
    <row r="272" spans="1:11" ht="14.45">
      <c r="A272" s="32" t="s">
        <v>317</v>
      </c>
      <c r="B272" s="32" t="s">
        <v>33</v>
      </c>
      <c r="C272" s="45">
        <v>20400</v>
      </c>
      <c r="D272" s="36">
        <v>20400</v>
      </c>
      <c r="E272" s="35">
        <v>510</v>
      </c>
      <c r="F272" s="36">
        <v>40</v>
      </c>
      <c r="G272" s="36"/>
      <c r="H272" s="36"/>
      <c r="I272" s="36">
        <f t="shared" si="4"/>
        <v>20400</v>
      </c>
      <c r="J272" s="34">
        <v>428</v>
      </c>
      <c r="K272" s="31"/>
    </row>
    <row r="273" spans="1:11" ht="14.45">
      <c r="A273" s="32" t="s">
        <v>611</v>
      </c>
      <c r="B273" s="32" t="s">
        <v>91</v>
      </c>
      <c r="C273" s="45">
        <v>12000</v>
      </c>
      <c r="D273" s="36">
        <v>12000</v>
      </c>
      <c r="E273" s="35">
        <v>300</v>
      </c>
      <c r="F273" s="36">
        <v>40</v>
      </c>
      <c r="G273" s="36"/>
      <c r="H273" s="36"/>
      <c r="I273" s="36">
        <f t="shared" si="4"/>
        <v>12000</v>
      </c>
      <c r="J273" s="34">
        <v>0</v>
      </c>
      <c r="K273" s="31"/>
    </row>
    <row r="274" spans="1:11" ht="14.45">
      <c r="A274" s="32" t="s">
        <v>612</v>
      </c>
      <c r="B274" s="32" t="s">
        <v>613</v>
      </c>
      <c r="C274" s="45">
        <v>0</v>
      </c>
      <c r="D274" s="36">
        <v>0</v>
      </c>
      <c r="E274" s="35">
        <v>0</v>
      </c>
      <c r="F274" s="36">
        <v>40</v>
      </c>
      <c r="G274" s="36"/>
      <c r="H274" s="36"/>
      <c r="I274" s="36">
        <f t="shared" si="4"/>
        <v>0</v>
      </c>
      <c r="J274" s="34">
        <v>50</v>
      </c>
      <c r="K274" s="31"/>
    </row>
    <row r="275" spans="1:11">
      <c r="C275" s="44"/>
      <c r="D275" s="44"/>
      <c r="E275" s="44"/>
      <c r="F275" s="44"/>
      <c r="G275" s="44"/>
      <c r="H275" s="44"/>
      <c r="I275" s="31"/>
    </row>
    <row r="276" spans="1:11">
      <c r="D276" s="31"/>
      <c r="K276" s="31"/>
    </row>
    <row r="282" spans="1:11">
      <c r="J282" s="48"/>
    </row>
  </sheetData>
  <autoFilter ref="A1:J1" xr:uid="{00000000-0009-0000-0000-000006000000}">
    <sortState xmlns:xlrd2="http://schemas.microsoft.com/office/spreadsheetml/2017/richdata2" ref="A2:J274">
      <sortCondition ref="A1"/>
    </sortState>
  </autoFilter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49992370372631"/>
  </sheetPr>
  <dimension ref="A1:F205"/>
  <sheetViews>
    <sheetView workbookViewId="0">
      <pane ySplit="1" topLeftCell="A84" activePane="bottomLeft" state="frozen"/>
      <selection pane="bottomLeft"/>
    </sheetView>
  </sheetViews>
  <sheetFormatPr defaultColWidth="9.140625" defaultRowHeight="13.5"/>
  <cols>
    <col min="1" max="1" width="52.85546875" style="14" customWidth="1"/>
    <col min="2" max="2" width="24.140625" style="14" bestFit="1" customWidth="1"/>
    <col min="3" max="3" width="21.140625" style="14" bestFit="1" customWidth="1"/>
    <col min="4" max="4" width="23.140625" style="14" bestFit="1" customWidth="1"/>
    <col min="5" max="5" width="32.85546875" style="14" bestFit="1" customWidth="1"/>
    <col min="6" max="6" width="20.7109375" style="14" bestFit="1" customWidth="1"/>
    <col min="7" max="16384" width="9.140625" style="14"/>
  </cols>
  <sheetData>
    <row r="1" spans="1:6" ht="14.45">
      <c r="A1" s="26" t="s">
        <v>277</v>
      </c>
      <c r="B1" s="26" t="s">
        <v>179</v>
      </c>
      <c r="C1" s="26" t="s">
        <v>182</v>
      </c>
      <c r="D1" s="26" t="s">
        <v>278</v>
      </c>
      <c r="E1" s="26" t="s">
        <v>245</v>
      </c>
      <c r="F1" s="26" t="s">
        <v>13</v>
      </c>
    </row>
    <row r="2" spans="1:6" ht="14.45">
      <c r="A2" s="15" t="s">
        <v>614</v>
      </c>
      <c r="B2" s="15" t="s">
        <v>478</v>
      </c>
      <c r="C2" s="11">
        <v>8000</v>
      </c>
      <c r="D2" s="13">
        <f>C2/E2</f>
        <v>200</v>
      </c>
      <c r="E2" s="11">
        <v>40</v>
      </c>
      <c r="F2" s="12">
        <v>502</v>
      </c>
    </row>
    <row r="3" spans="1:6" ht="14.45">
      <c r="A3" s="15" t="s">
        <v>615</v>
      </c>
      <c r="B3" s="15" t="s">
        <v>52</v>
      </c>
      <c r="C3" s="16"/>
      <c r="D3" s="17"/>
      <c r="E3" s="16"/>
      <c r="F3" s="18"/>
    </row>
    <row r="4" spans="1:6" ht="14.45">
      <c r="A4" s="15" t="s">
        <v>616</v>
      </c>
      <c r="B4" s="15" t="s">
        <v>330</v>
      </c>
      <c r="C4" s="16">
        <v>28000</v>
      </c>
      <c r="D4" s="17">
        <v>700</v>
      </c>
      <c r="E4" s="16">
        <v>40</v>
      </c>
      <c r="F4" s="18">
        <v>700</v>
      </c>
    </row>
    <row r="5" spans="1:6" ht="14.45">
      <c r="A5" s="15" t="s">
        <v>617</v>
      </c>
      <c r="B5" s="15" t="s">
        <v>618</v>
      </c>
      <c r="C5" s="16">
        <v>5000</v>
      </c>
      <c r="D5" s="17">
        <v>125</v>
      </c>
      <c r="E5" s="16">
        <v>40</v>
      </c>
      <c r="F5" s="18">
        <v>154</v>
      </c>
    </row>
    <row r="6" spans="1:6" ht="14.45">
      <c r="A6" s="15" t="s">
        <v>619</v>
      </c>
      <c r="B6" s="15" t="s">
        <v>128</v>
      </c>
      <c r="C6" s="11">
        <v>16000</v>
      </c>
      <c r="D6" s="13">
        <f>C6/E6</f>
        <v>400</v>
      </c>
      <c r="E6" s="11">
        <v>40</v>
      </c>
      <c r="F6" s="12">
        <v>249</v>
      </c>
    </row>
    <row r="7" spans="1:6" ht="14.45">
      <c r="A7" s="15" t="s">
        <v>620</v>
      </c>
      <c r="B7" s="15" t="s">
        <v>335</v>
      </c>
      <c r="C7" s="16">
        <v>9120</v>
      </c>
      <c r="D7" s="17">
        <v>228</v>
      </c>
      <c r="E7" s="16">
        <v>40</v>
      </c>
      <c r="F7" s="18">
        <v>36</v>
      </c>
    </row>
    <row r="8" spans="1:6" ht="14.45">
      <c r="A8" s="15" t="s">
        <v>621</v>
      </c>
      <c r="B8" s="15" t="s">
        <v>487</v>
      </c>
      <c r="C8" s="16">
        <v>12000</v>
      </c>
      <c r="D8" s="17">
        <v>300</v>
      </c>
      <c r="E8" s="16">
        <v>40</v>
      </c>
      <c r="F8" s="18">
        <v>300</v>
      </c>
    </row>
    <row r="9" spans="1:6" ht="14.45">
      <c r="A9" s="15" t="s">
        <v>622</v>
      </c>
      <c r="B9" s="15" t="s">
        <v>296</v>
      </c>
      <c r="C9" s="16">
        <v>25000</v>
      </c>
      <c r="D9" s="17">
        <v>625</v>
      </c>
      <c r="E9" s="16">
        <v>40</v>
      </c>
      <c r="F9" s="18">
        <v>420</v>
      </c>
    </row>
    <row r="10" spans="1:6" ht="14.45">
      <c r="A10" s="15" t="s">
        <v>623</v>
      </c>
      <c r="B10" s="15" t="s">
        <v>65</v>
      </c>
      <c r="C10" s="16"/>
      <c r="D10" s="17"/>
      <c r="E10" s="16"/>
      <c r="F10" s="18"/>
    </row>
    <row r="11" spans="1:6" ht="14.45">
      <c r="A11" s="15" t="s">
        <v>624</v>
      </c>
      <c r="B11" s="15" t="s">
        <v>364</v>
      </c>
      <c r="C11" s="16"/>
      <c r="D11" s="17"/>
      <c r="E11" s="16"/>
      <c r="F11" s="18"/>
    </row>
    <row r="12" spans="1:6" ht="14.45">
      <c r="A12" s="15" t="s">
        <v>625</v>
      </c>
      <c r="B12" s="15" t="s">
        <v>222</v>
      </c>
      <c r="C12" s="16">
        <v>16000</v>
      </c>
      <c r="D12" s="17">
        <v>400</v>
      </c>
      <c r="E12" s="16">
        <v>40</v>
      </c>
      <c r="F12" s="18">
        <v>335</v>
      </c>
    </row>
    <row r="13" spans="1:6" ht="14.45">
      <c r="A13" s="15" t="s">
        <v>626</v>
      </c>
      <c r="B13" s="15" t="s">
        <v>343</v>
      </c>
      <c r="C13" s="16"/>
      <c r="D13" s="17"/>
      <c r="E13" s="16"/>
      <c r="F13" s="18"/>
    </row>
    <row r="14" spans="1:6" ht="14.45">
      <c r="A14" s="15" t="s">
        <v>627</v>
      </c>
      <c r="B14" s="15" t="s">
        <v>345</v>
      </c>
      <c r="C14" s="16">
        <v>10000</v>
      </c>
      <c r="D14" s="17">
        <v>250</v>
      </c>
      <c r="E14" s="16">
        <v>40</v>
      </c>
      <c r="F14" s="18">
        <v>183</v>
      </c>
    </row>
    <row r="15" spans="1:6" ht="14.45">
      <c r="A15" s="15" t="s">
        <v>628</v>
      </c>
      <c r="B15" s="15" t="s">
        <v>629</v>
      </c>
      <c r="C15" s="16">
        <v>12000</v>
      </c>
      <c r="D15" s="17">
        <v>300</v>
      </c>
      <c r="E15" s="16">
        <v>40</v>
      </c>
      <c r="F15" s="18">
        <v>0</v>
      </c>
    </row>
    <row r="16" spans="1:6" ht="14.45">
      <c r="A16" s="15" t="s">
        <v>630</v>
      </c>
      <c r="B16" s="15" t="s">
        <v>328</v>
      </c>
      <c r="C16" s="16">
        <v>7200</v>
      </c>
      <c r="D16" s="17">
        <v>180</v>
      </c>
      <c r="E16" s="16">
        <v>40</v>
      </c>
      <c r="F16" s="18">
        <v>107</v>
      </c>
    </row>
    <row r="17" spans="1:6" ht="14.25" customHeight="1">
      <c r="A17" s="15" t="s">
        <v>631</v>
      </c>
      <c r="B17" s="15" t="s">
        <v>350</v>
      </c>
      <c r="C17" s="16">
        <v>13640</v>
      </c>
      <c r="D17" s="17">
        <v>341</v>
      </c>
      <c r="E17" s="16">
        <v>40</v>
      </c>
      <c r="F17" s="18">
        <v>135</v>
      </c>
    </row>
    <row r="18" spans="1:6" ht="14.45">
      <c r="A18" s="15" t="s">
        <v>632</v>
      </c>
      <c r="B18" s="15" t="s">
        <v>364</v>
      </c>
      <c r="C18" s="16">
        <v>9000</v>
      </c>
      <c r="D18" s="17">
        <v>225</v>
      </c>
      <c r="E18" s="16">
        <v>40</v>
      </c>
      <c r="F18" s="18">
        <v>0</v>
      </c>
    </row>
    <row r="19" spans="1:6" ht="14.45">
      <c r="A19" s="15" t="s">
        <v>633</v>
      </c>
      <c r="B19" s="15" t="s">
        <v>567</v>
      </c>
      <c r="C19" s="11">
        <v>45520</v>
      </c>
      <c r="D19" s="13">
        <f>C19/E19</f>
        <v>1138</v>
      </c>
      <c r="E19" s="11">
        <v>40</v>
      </c>
      <c r="F19" s="12">
        <v>92</v>
      </c>
    </row>
    <row r="20" spans="1:6" ht="14.45">
      <c r="A20" s="15" t="s">
        <v>634</v>
      </c>
      <c r="B20" s="15" t="s">
        <v>296</v>
      </c>
      <c r="C20" s="16">
        <v>30000</v>
      </c>
      <c r="D20" s="17">
        <v>750</v>
      </c>
      <c r="E20" s="16">
        <v>40</v>
      </c>
      <c r="F20" s="18">
        <v>370</v>
      </c>
    </row>
    <row r="21" spans="1:6" ht="14.45">
      <c r="A21" s="15" t="s">
        <v>635</v>
      </c>
      <c r="B21" s="15" t="s">
        <v>369</v>
      </c>
      <c r="C21" s="16">
        <v>24000</v>
      </c>
      <c r="D21" s="17">
        <v>600</v>
      </c>
      <c r="E21" s="16">
        <v>40</v>
      </c>
      <c r="F21" s="18">
        <v>534</v>
      </c>
    </row>
    <row r="22" spans="1:6" ht="14.45">
      <c r="A22" s="15" t="s">
        <v>636</v>
      </c>
      <c r="B22" s="15" t="s">
        <v>299</v>
      </c>
      <c r="C22" s="16">
        <v>34800</v>
      </c>
      <c r="D22" s="17">
        <v>870</v>
      </c>
      <c r="E22" s="16">
        <v>40</v>
      </c>
      <c r="F22" s="18">
        <v>890</v>
      </c>
    </row>
    <row r="23" spans="1:6" ht="14.45">
      <c r="A23" s="15" t="s">
        <v>637</v>
      </c>
      <c r="B23" s="15" t="s">
        <v>299</v>
      </c>
      <c r="C23" s="16">
        <v>25000</v>
      </c>
      <c r="D23" s="17">
        <v>625</v>
      </c>
      <c r="E23" s="16">
        <v>40</v>
      </c>
      <c r="F23" s="18">
        <v>631</v>
      </c>
    </row>
    <row r="24" spans="1:6" ht="14.45">
      <c r="A24" s="15" t="s">
        <v>143</v>
      </c>
      <c r="B24" s="15" t="s">
        <v>33</v>
      </c>
      <c r="C24" s="16">
        <v>12000</v>
      </c>
      <c r="D24" s="17">
        <v>300</v>
      </c>
      <c r="E24" s="16">
        <v>40</v>
      </c>
      <c r="F24" s="18">
        <v>0</v>
      </c>
    </row>
    <row r="25" spans="1:6" ht="14.45">
      <c r="A25" s="15" t="s">
        <v>638</v>
      </c>
      <c r="B25" s="15" t="s">
        <v>37</v>
      </c>
      <c r="C25" s="16">
        <v>24000</v>
      </c>
      <c r="D25" s="17">
        <v>600</v>
      </c>
      <c r="E25" s="16">
        <v>40</v>
      </c>
      <c r="F25" s="18">
        <v>500</v>
      </c>
    </row>
    <row r="26" spans="1:6" ht="14.45">
      <c r="A26" s="15" t="s">
        <v>639</v>
      </c>
      <c r="B26" s="15" t="s">
        <v>326</v>
      </c>
      <c r="C26" s="16">
        <v>14000</v>
      </c>
      <c r="D26" s="17">
        <v>350</v>
      </c>
      <c r="E26" s="16">
        <v>40</v>
      </c>
      <c r="F26" s="18">
        <v>158</v>
      </c>
    </row>
    <row r="27" spans="1:6" ht="14.45">
      <c r="A27" s="15" t="s">
        <v>640</v>
      </c>
      <c r="B27" s="15" t="s">
        <v>362</v>
      </c>
      <c r="C27" s="16">
        <v>48000</v>
      </c>
      <c r="D27" s="17">
        <v>1200</v>
      </c>
      <c r="E27" s="16">
        <v>40</v>
      </c>
      <c r="F27" s="18">
        <v>1085</v>
      </c>
    </row>
    <row r="28" spans="1:6" ht="14.45">
      <c r="A28" s="15" t="s">
        <v>641</v>
      </c>
      <c r="B28" s="15" t="s">
        <v>364</v>
      </c>
      <c r="C28" s="16"/>
      <c r="D28" s="17"/>
      <c r="E28" s="16"/>
      <c r="F28" s="18"/>
    </row>
    <row r="29" spans="1:6" ht="14.45">
      <c r="A29" s="15" t="s">
        <v>642</v>
      </c>
      <c r="B29" s="15" t="s">
        <v>618</v>
      </c>
      <c r="C29" s="16">
        <v>5000</v>
      </c>
      <c r="D29" s="17">
        <v>125</v>
      </c>
      <c r="E29" s="16">
        <v>40</v>
      </c>
      <c r="F29" s="18">
        <v>136</v>
      </c>
    </row>
    <row r="30" spans="1:6" ht="14.45">
      <c r="A30" s="15" t="s">
        <v>643</v>
      </c>
      <c r="B30" s="15" t="s">
        <v>55</v>
      </c>
      <c r="C30" s="16">
        <v>10080</v>
      </c>
      <c r="D30" s="17">
        <v>252</v>
      </c>
      <c r="E30" s="16">
        <v>40</v>
      </c>
      <c r="F30" s="18">
        <v>297</v>
      </c>
    </row>
    <row r="31" spans="1:6" ht="14.45">
      <c r="A31" s="15" t="s">
        <v>644</v>
      </c>
      <c r="B31" s="15" t="s">
        <v>369</v>
      </c>
      <c r="C31" s="16">
        <v>28000</v>
      </c>
      <c r="D31" s="17">
        <v>700</v>
      </c>
      <c r="E31" s="16">
        <v>40</v>
      </c>
      <c r="F31" s="18">
        <v>864</v>
      </c>
    </row>
    <row r="32" spans="1:6" ht="14.45">
      <c r="A32" s="15" t="s">
        <v>645</v>
      </c>
      <c r="B32" s="15" t="s">
        <v>296</v>
      </c>
      <c r="C32" s="16">
        <v>25000</v>
      </c>
      <c r="D32" s="17">
        <v>625</v>
      </c>
      <c r="E32" s="16">
        <v>40</v>
      </c>
      <c r="F32" s="18">
        <v>629</v>
      </c>
    </row>
    <row r="33" spans="1:6" ht="14.45">
      <c r="A33" s="15" t="s">
        <v>646</v>
      </c>
      <c r="B33" s="15" t="s">
        <v>352</v>
      </c>
      <c r="C33" s="16">
        <v>14000</v>
      </c>
      <c r="D33" s="17">
        <v>350</v>
      </c>
      <c r="E33" s="16">
        <v>40</v>
      </c>
      <c r="F33" s="18">
        <v>393</v>
      </c>
    </row>
    <row r="34" spans="1:6" ht="14.45">
      <c r="A34" s="15" t="s">
        <v>647</v>
      </c>
      <c r="B34" s="15" t="s">
        <v>362</v>
      </c>
      <c r="C34" s="16"/>
      <c r="D34" s="17"/>
      <c r="E34" s="16"/>
      <c r="F34" s="18"/>
    </row>
    <row r="35" spans="1:6" ht="14.45">
      <c r="A35" s="15" t="s">
        <v>648</v>
      </c>
      <c r="B35" s="15" t="s">
        <v>128</v>
      </c>
      <c r="C35" s="11">
        <v>18000</v>
      </c>
      <c r="D35" s="13">
        <f>C35/E35</f>
        <v>450</v>
      </c>
      <c r="E35" s="11">
        <v>40</v>
      </c>
      <c r="F35" s="12">
        <v>172</v>
      </c>
    </row>
    <row r="36" spans="1:6" ht="14.45">
      <c r="A36" s="15" t="s">
        <v>649</v>
      </c>
      <c r="B36" s="15" t="s">
        <v>650</v>
      </c>
      <c r="C36" s="11">
        <v>24000</v>
      </c>
      <c r="D36" s="13">
        <f>C36/E36</f>
        <v>600</v>
      </c>
      <c r="E36" s="11">
        <v>40</v>
      </c>
      <c r="F36" s="12">
        <v>834</v>
      </c>
    </row>
    <row r="37" spans="1:6" ht="14.45">
      <c r="A37" s="15" t="s">
        <v>651</v>
      </c>
      <c r="B37" s="15" t="s">
        <v>350</v>
      </c>
      <c r="C37" s="16">
        <v>19920</v>
      </c>
      <c r="D37" s="17">
        <v>498</v>
      </c>
      <c r="E37" s="16">
        <v>40</v>
      </c>
      <c r="F37" s="18">
        <v>0</v>
      </c>
    </row>
    <row r="38" spans="1:6" ht="14.45">
      <c r="A38" s="15" t="s">
        <v>652</v>
      </c>
      <c r="B38" s="15" t="s">
        <v>653</v>
      </c>
      <c r="C38" s="16">
        <v>12000</v>
      </c>
      <c r="D38" s="17">
        <v>300</v>
      </c>
      <c r="E38" s="16">
        <v>40</v>
      </c>
      <c r="F38" s="18">
        <v>436</v>
      </c>
    </row>
    <row r="39" spans="1:6" ht="14.45">
      <c r="A39" s="15" t="s">
        <v>654</v>
      </c>
      <c r="B39" s="15" t="s">
        <v>350</v>
      </c>
      <c r="C39" s="16">
        <v>10800</v>
      </c>
      <c r="D39" s="17">
        <v>270</v>
      </c>
      <c r="E39" s="16">
        <v>40</v>
      </c>
      <c r="F39" s="18">
        <v>28</v>
      </c>
    </row>
    <row r="40" spans="1:6" ht="14.45">
      <c r="A40" s="15" t="s">
        <v>655</v>
      </c>
      <c r="B40" s="15" t="s">
        <v>656</v>
      </c>
      <c r="C40" s="16">
        <v>28000</v>
      </c>
      <c r="D40" s="17">
        <v>700</v>
      </c>
      <c r="E40" s="16">
        <v>40</v>
      </c>
      <c r="F40" s="18">
        <v>993</v>
      </c>
    </row>
    <row r="41" spans="1:6" ht="14.45">
      <c r="A41" s="15" t="s">
        <v>657</v>
      </c>
      <c r="B41" s="15" t="s">
        <v>362</v>
      </c>
      <c r="C41" s="16">
        <v>25000</v>
      </c>
      <c r="D41" s="17">
        <v>625</v>
      </c>
      <c r="E41" s="16">
        <v>40</v>
      </c>
      <c r="F41" s="18">
        <v>626</v>
      </c>
    </row>
    <row r="42" spans="1:6" ht="14.45">
      <c r="A42" s="15" t="s">
        <v>658</v>
      </c>
      <c r="B42" s="15" t="s">
        <v>60</v>
      </c>
      <c r="C42" s="16">
        <v>24000</v>
      </c>
      <c r="D42" s="17">
        <v>600</v>
      </c>
      <c r="E42" s="16">
        <v>40</v>
      </c>
      <c r="F42" s="18">
        <v>485</v>
      </c>
    </row>
    <row r="43" spans="1:6" ht="14.45">
      <c r="A43" s="15" t="s">
        <v>659</v>
      </c>
      <c r="B43" s="15" t="s">
        <v>381</v>
      </c>
      <c r="C43" s="16"/>
      <c r="D43" s="17"/>
      <c r="E43" s="16"/>
      <c r="F43" s="18"/>
    </row>
    <row r="44" spans="1:6" ht="14.45">
      <c r="A44" s="15" t="s">
        <v>660</v>
      </c>
      <c r="B44" s="15" t="s">
        <v>364</v>
      </c>
      <c r="C44" s="16"/>
      <c r="D44" s="17"/>
      <c r="E44" s="16"/>
      <c r="F44" s="18"/>
    </row>
    <row r="45" spans="1:6" ht="14.45">
      <c r="A45" s="15" t="s">
        <v>661</v>
      </c>
      <c r="B45" s="15" t="s">
        <v>384</v>
      </c>
      <c r="C45" s="16">
        <v>13120</v>
      </c>
      <c r="D45" s="17">
        <v>328</v>
      </c>
      <c r="E45" s="16">
        <v>40</v>
      </c>
      <c r="F45" s="18">
        <v>328</v>
      </c>
    </row>
    <row r="46" spans="1:6" ht="14.45">
      <c r="A46" s="15" t="s">
        <v>662</v>
      </c>
      <c r="B46" s="15" t="s">
        <v>309</v>
      </c>
      <c r="C46" s="16">
        <v>16000</v>
      </c>
      <c r="D46" s="17">
        <v>400</v>
      </c>
      <c r="E46" s="16">
        <v>40</v>
      </c>
      <c r="F46" s="18">
        <v>402</v>
      </c>
    </row>
    <row r="47" spans="1:6" ht="14.45">
      <c r="A47" s="15" t="s">
        <v>663</v>
      </c>
      <c r="B47" s="15" t="s">
        <v>170</v>
      </c>
      <c r="C47" s="16">
        <v>24000</v>
      </c>
      <c r="D47" s="17">
        <v>600</v>
      </c>
      <c r="E47" s="16">
        <v>40</v>
      </c>
      <c r="F47" s="18">
        <v>500</v>
      </c>
    </row>
    <row r="48" spans="1:6" ht="14.45">
      <c r="A48" s="15" t="s">
        <v>664</v>
      </c>
      <c r="B48" s="15" t="s">
        <v>196</v>
      </c>
      <c r="C48" s="16">
        <v>17800</v>
      </c>
      <c r="D48" s="17">
        <v>445</v>
      </c>
      <c r="E48" s="16">
        <v>40</v>
      </c>
      <c r="F48" s="18">
        <v>0</v>
      </c>
    </row>
    <row r="49" spans="1:6" ht="14.45">
      <c r="A49" s="15" t="s">
        <v>665</v>
      </c>
      <c r="B49" s="15" t="s">
        <v>666</v>
      </c>
      <c r="C49" s="16">
        <v>40000</v>
      </c>
      <c r="D49" s="17">
        <v>1000</v>
      </c>
      <c r="E49" s="16">
        <v>40</v>
      </c>
      <c r="F49" s="18">
        <v>0</v>
      </c>
    </row>
    <row r="50" spans="1:6" ht="14.45">
      <c r="A50" s="15" t="s">
        <v>667</v>
      </c>
      <c r="B50" s="15" t="s">
        <v>65</v>
      </c>
      <c r="C50" s="16">
        <v>24960</v>
      </c>
      <c r="D50" s="17">
        <v>624</v>
      </c>
      <c r="E50" s="16">
        <v>40</v>
      </c>
      <c r="F50" s="18">
        <v>624</v>
      </c>
    </row>
    <row r="51" spans="1:6" ht="14.45">
      <c r="A51" s="15" t="s">
        <v>668</v>
      </c>
      <c r="B51" s="15" t="s">
        <v>37</v>
      </c>
      <c r="C51" s="16">
        <v>0</v>
      </c>
      <c r="D51" s="17">
        <v>0</v>
      </c>
      <c r="E51" s="16">
        <v>0</v>
      </c>
      <c r="F51" s="18">
        <v>0</v>
      </c>
    </row>
    <row r="52" spans="1:6" ht="14.45">
      <c r="A52" s="15" t="s">
        <v>669</v>
      </c>
      <c r="B52" s="15" t="s">
        <v>65</v>
      </c>
      <c r="C52" s="16">
        <v>25600</v>
      </c>
      <c r="D52" s="17">
        <v>640</v>
      </c>
      <c r="E52" s="16">
        <v>40</v>
      </c>
      <c r="F52" s="18">
        <v>812</v>
      </c>
    </row>
    <row r="53" spans="1:6" ht="14.45">
      <c r="A53" s="15" t="s">
        <v>670</v>
      </c>
      <c r="B53" s="15" t="s">
        <v>387</v>
      </c>
      <c r="C53" s="16">
        <v>8000</v>
      </c>
      <c r="D53" s="17">
        <v>200</v>
      </c>
      <c r="E53" s="16">
        <v>40</v>
      </c>
      <c r="F53" s="18">
        <v>180</v>
      </c>
    </row>
    <row r="54" spans="1:6" ht="14.45">
      <c r="A54" s="15" t="s">
        <v>671</v>
      </c>
      <c r="B54" s="15" t="s">
        <v>389</v>
      </c>
      <c r="C54" s="16">
        <v>16000</v>
      </c>
      <c r="D54" s="17">
        <v>400</v>
      </c>
      <c r="E54" s="16">
        <v>40</v>
      </c>
      <c r="F54" s="18">
        <v>195</v>
      </c>
    </row>
    <row r="55" spans="1:6" ht="14.45">
      <c r="A55" s="15" t="s">
        <v>672</v>
      </c>
      <c r="B55" s="15" t="s">
        <v>393</v>
      </c>
      <c r="C55" s="16">
        <v>26400</v>
      </c>
      <c r="D55" s="17">
        <v>660</v>
      </c>
      <c r="E55" s="16">
        <v>40</v>
      </c>
      <c r="F55" s="18">
        <v>660</v>
      </c>
    </row>
    <row r="56" spans="1:6" ht="14.45">
      <c r="A56" s="15" t="s">
        <v>673</v>
      </c>
      <c r="B56" s="15" t="s">
        <v>326</v>
      </c>
      <c r="C56" s="16">
        <v>2400</v>
      </c>
      <c r="D56" s="17">
        <v>60</v>
      </c>
      <c r="E56" s="16">
        <v>40</v>
      </c>
      <c r="F56" s="18">
        <v>43</v>
      </c>
    </row>
    <row r="57" spans="1:6" ht="14.45">
      <c r="A57" s="15" t="s">
        <v>674</v>
      </c>
      <c r="B57" s="15" t="s">
        <v>128</v>
      </c>
      <c r="C57" s="11">
        <v>27200</v>
      </c>
      <c r="D57" s="13">
        <f>C57/E57</f>
        <v>680</v>
      </c>
      <c r="E57" s="11">
        <v>40</v>
      </c>
      <c r="F57" s="12">
        <v>408</v>
      </c>
    </row>
    <row r="58" spans="1:6" ht="14.45">
      <c r="A58" s="15" t="s">
        <v>675</v>
      </c>
      <c r="B58" s="15" t="s">
        <v>676</v>
      </c>
      <c r="C58" s="16">
        <v>12000</v>
      </c>
      <c r="D58" s="17">
        <v>300</v>
      </c>
      <c r="E58" s="16">
        <v>40</v>
      </c>
      <c r="F58" s="18">
        <v>525</v>
      </c>
    </row>
    <row r="59" spans="1:6" ht="14.45">
      <c r="A59" s="15" t="s">
        <v>677</v>
      </c>
      <c r="B59" s="15" t="s">
        <v>196</v>
      </c>
      <c r="C59" s="16">
        <v>25000</v>
      </c>
      <c r="D59" s="17">
        <v>625</v>
      </c>
      <c r="E59" s="16">
        <v>40</v>
      </c>
      <c r="F59" s="18">
        <v>52</v>
      </c>
    </row>
    <row r="60" spans="1:6" ht="14.45">
      <c r="A60" s="15" t="s">
        <v>678</v>
      </c>
      <c r="B60" s="15" t="s">
        <v>128</v>
      </c>
      <c r="C60" s="11">
        <v>16920</v>
      </c>
      <c r="D60" s="13">
        <f>C60/E60</f>
        <v>423</v>
      </c>
      <c r="E60" s="11">
        <v>40</v>
      </c>
      <c r="F60" s="12">
        <v>737</v>
      </c>
    </row>
    <row r="61" spans="1:6" ht="14.45">
      <c r="A61" s="15" t="s">
        <v>679</v>
      </c>
      <c r="B61" s="15" t="s">
        <v>404</v>
      </c>
      <c r="C61" s="16">
        <v>13440</v>
      </c>
      <c r="D61" s="17">
        <v>336</v>
      </c>
      <c r="E61" s="16">
        <v>40</v>
      </c>
      <c r="F61" s="18">
        <v>144</v>
      </c>
    </row>
    <row r="62" spans="1:6" ht="14.45">
      <c r="A62" s="15" t="s">
        <v>680</v>
      </c>
      <c r="B62" s="15" t="s">
        <v>33</v>
      </c>
      <c r="C62" s="16">
        <v>7200</v>
      </c>
      <c r="D62" s="17">
        <v>180</v>
      </c>
      <c r="E62" s="16">
        <v>40</v>
      </c>
      <c r="F62" s="18">
        <v>180</v>
      </c>
    </row>
    <row r="63" spans="1:6" ht="14.45">
      <c r="A63" s="15" t="s">
        <v>681</v>
      </c>
      <c r="B63" s="15" t="s">
        <v>33</v>
      </c>
      <c r="C63" s="16">
        <v>33000</v>
      </c>
      <c r="D63" s="17">
        <v>825</v>
      </c>
      <c r="E63" s="16">
        <v>40</v>
      </c>
      <c r="F63" s="18">
        <v>1025</v>
      </c>
    </row>
    <row r="64" spans="1:6" ht="14.45">
      <c r="A64" s="15" t="s">
        <v>682</v>
      </c>
      <c r="B64" s="15" t="s">
        <v>60</v>
      </c>
      <c r="C64" s="16">
        <v>20000</v>
      </c>
      <c r="D64" s="17">
        <v>500</v>
      </c>
      <c r="E64" s="16">
        <v>40</v>
      </c>
      <c r="F64" s="18">
        <v>264</v>
      </c>
    </row>
    <row r="65" spans="1:6" ht="14.45">
      <c r="A65" s="15" t="s">
        <v>683</v>
      </c>
      <c r="B65" s="15" t="s">
        <v>364</v>
      </c>
      <c r="C65" s="16">
        <v>49520</v>
      </c>
      <c r="D65" s="17">
        <v>1238</v>
      </c>
      <c r="E65" s="16">
        <v>40</v>
      </c>
      <c r="F65" s="18">
        <v>625</v>
      </c>
    </row>
    <row r="66" spans="1:6" ht="14.45">
      <c r="A66" s="15" t="s">
        <v>684</v>
      </c>
      <c r="B66" s="15" t="s">
        <v>416</v>
      </c>
      <c r="C66" s="16">
        <v>40000</v>
      </c>
      <c r="D66" s="17">
        <v>1000</v>
      </c>
      <c r="E66" s="16">
        <v>40</v>
      </c>
      <c r="F66" s="18">
        <v>450</v>
      </c>
    </row>
    <row r="67" spans="1:6" ht="14.45">
      <c r="A67" s="15" t="s">
        <v>685</v>
      </c>
      <c r="B67" s="15" t="s">
        <v>111</v>
      </c>
      <c r="C67" s="16">
        <v>38800</v>
      </c>
      <c r="D67" s="17">
        <v>970</v>
      </c>
      <c r="E67" s="16">
        <v>40</v>
      </c>
      <c r="F67" s="18">
        <v>654</v>
      </c>
    </row>
    <row r="68" spans="1:6" ht="14.45">
      <c r="A68" s="15" t="s">
        <v>686</v>
      </c>
      <c r="B68" s="15" t="s">
        <v>65</v>
      </c>
      <c r="C68" s="16">
        <v>19200</v>
      </c>
      <c r="D68" s="17">
        <v>480</v>
      </c>
      <c r="E68" s="16">
        <v>40</v>
      </c>
      <c r="F68" s="18">
        <v>480</v>
      </c>
    </row>
    <row r="69" spans="1:6" ht="14.45">
      <c r="A69" s="15" t="s">
        <v>687</v>
      </c>
      <c r="B69" s="15" t="s">
        <v>418</v>
      </c>
      <c r="C69" s="16">
        <v>40000</v>
      </c>
      <c r="D69" s="17">
        <v>1000</v>
      </c>
      <c r="E69" s="16">
        <v>40</v>
      </c>
      <c r="F69" s="18">
        <v>1070</v>
      </c>
    </row>
    <row r="70" spans="1:6" ht="14.45">
      <c r="A70" s="15" t="s">
        <v>688</v>
      </c>
      <c r="B70" s="15" t="s">
        <v>343</v>
      </c>
      <c r="C70" s="16"/>
      <c r="D70" s="17"/>
      <c r="E70" s="16"/>
      <c r="F70" s="18"/>
    </row>
    <row r="71" spans="1:6" ht="14.45">
      <c r="A71" s="15" t="s">
        <v>689</v>
      </c>
      <c r="B71" s="15" t="s">
        <v>299</v>
      </c>
      <c r="C71" s="16">
        <v>30520</v>
      </c>
      <c r="D71" s="17">
        <v>763</v>
      </c>
      <c r="E71" s="16">
        <v>40</v>
      </c>
      <c r="F71" s="18">
        <v>606</v>
      </c>
    </row>
    <row r="72" spans="1:6" ht="14.45">
      <c r="A72" s="15" t="s">
        <v>690</v>
      </c>
      <c r="B72" s="15" t="s">
        <v>364</v>
      </c>
      <c r="C72" s="16"/>
      <c r="D72" s="17"/>
      <c r="E72" s="16"/>
      <c r="F72" s="18"/>
    </row>
    <row r="73" spans="1:6" ht="14.45">
      <c r="A73" s="15" t="s">
        <v>691</v>
      </c>
      <c r="B73" s="15" t="s">
        <v>345</v>
      </c>
      <c r="C73" s="16"/>
      <c r="D73" s="17"/>
      <c r="E73" s="16"/>
      <c r="F73" s="18"/>
    </row>
    <row r="74" spans="1:6" ht="14.45">
      <c r="A74" s="15" t="s">
        <v>692</v>
      </c>
      <c r="B74" s="15" t="s">
        <v>52</v>
      </c>
      <c r="C74" s="16">
        <v>24000</v>
      </c>
      <c r="D74" s="17">
        <v>600</v>
      </c>
      <c r="E74" s="16">
        <v>40</v>
      </c>
      <c r="F74" s="18">
        <v>403</v>
      </c>
    </row>
    <row r="75" spans="1:6" ht="14.45">
      <c r="A75" s="15" t="s">
        <v>693</v>
      </c>
      <c r="B75" s="15" t="s">
        <v>309</v>
      </c>
      <c r="C75" s="16">
        <v>11520</v>
      </c>
      <c r="D75" s="17">
        <v>288</v>
      </c>
      <c r="E75" s="16">
        <v>40</v>
      </c>
      <c r="F75" s="18">
        <v>264</v>
      </c>
    </row>
    <row r="76" spans="1:6" ht="14.45">
      <c r="A76" s="15" t="s">
        <v>694</v>
      </c>
      <c r="B76" s="15" t="s">
        <v>487</v>
      </c>
      <c r="C76" s="16"/>
      <c r="D76" s="17"/>
      <c r="E76" s="16"/>
      <c r="F76" s="18"/>
    </row>
    <row r="77" spans="1:6" ht="14.45">
      <c r="A77" s="15" t="s">
        <v>695</v>
      </c>
      <c r="B77" s="15" t="s">
        <v>299</v>
      </c>
      <c r="C77" s="16">
        <v>24000</v>
      </c>
      <c r="D77" s="17">
        <v>600</v>
      </c>
      <c r="E77" s="16">
        <v>40</v>
      </c>
      <c r="F77" s="18">
        <v>757</v>
      </c>
    </row>
    <row r="78" spans="1:6" ht="14.45">
      <c r="A78" s="15" t="s">
        <v>696</v>
      </c>
      <c r="B78" s="15" t="s">
        <v>296</v>
      </c>
      <c r="C78" s="16">
        <v>9320</v>
      </c>
      <c r="D78" s="17">
        <v>233</v>
      </c>
      <c r="E78" s="16">
        <v>40</v>
      </c>
      <c r="F78" s="18">
        <v>230</v>
      </c>
    </row>
    <row r="79" spans="1:6" ht="14.45">
      <c r="A79" s="15" t="s">
        <v>697</v>
      </c>
      <c r="B79" s="15" t="s">
        <v>384</v>
      </c>
      <c r="C79" s="16"/>
      <c r="D79" s="17"/>
      <c r="E79" s="16"/>
      <c r="F79" s="18"/>
    </row>
    <row r="80" spans="1:6" ht="14.45">
      <c r="A80" s="15" t="s">
        <v>698</v>
      </c>
      <c r="B80" s="15" t="s">
        <v>629</v>
      </c>
      <c r="C80" s="16">
        <v>12000</v>
      </c>
      <c r="D80" s="17">
        <v>300</v>
      </c>
      <c r="E80" s="16">
        <v>40</v>
      </c>
      <c r="F80" s="18">
        <v>0</v>
      </c>
    </row>
    <row r="81" spans="1:6" ht="14.45">
      <c r="A81" s="15" t="s">
        <v>699</v>
      </c>
      <c r="B81" s="15" t="s">
        <v>77</v>
      </c>
      <c r="C81" s="16">
        <v>42560</v>
      </c>
      <c r="D81" s="17">
        <v>1064</v>
      </c>
      <c r="E81" s="16">
        <v>40</v>
      </c>
      <c r="F81" s="18">
        <v>834</v>
      </c>
    </row>
    <row r="82" spans="1:6" ht="14.45">
      <c r="A82" s="15" t="s">
        <v>700</v>
      </c>
      <c r="B82" s="15" t="s">
        <v>74</v>
      </c>
      <c r="C82" s="16">
        <v>18000</v>
      </c>
      <c r="D82" s="17">
        <v>450</v>
      </c>
      <c r="E82" s="16">
        <v>40</v>
      </c>
      <c r="F82" s="18">
        <v>424</v>
      </c>
    </row>
    <row r="83" spans="1:6" ht="14.45">
      <c r="A83" s="15" t="s">
        <v>701</v>
      </c>
      <c r="B83" s="15" t="s">
        <v>702</v>
      </c>
      <c r="C83" s="16">
        <v>14400</v>
      </c>
      <c r="D83" s="17">
        <v>360</v>
      </c>
      <c r="E83" s="16">
        <v>40</v>
      </c>
      <c r="F83" s="18">
        <v>415</v>
      </c>
    </row>
    <row r="84" spans="1:6" ht="14.45">
      <c r="A84" s="15" t="s">
        <v>703</v>
      </c>
      <c r="B84" s="15" t="s">
        <v>440</v>
      </c>
      <c r="C84" s="16">
        <v>14600</v>
      </c>
      <c r="D84" s="17">
        <v>365</v>
      </c>
      <c r="E84" s="16">
        <v>40</v>
      </c>
      <c r="F84" s="18">
        <v>196</v>
      </c>
    </row>
    <row r="85" spans="1:6" ht="14.45">
      <c r="A85" s="15" t="s">
        <v>704</v>
      </c>
      <c r="B85" s="15" t="s">
        <v>418</v>
      </c>
      <c r="C85" s="16">
        <v>8640</v>
      </c>
      <c r="D85" s="17">
        <v>216</v>
      </c>
      <c r="E85" s="16">
        <v>40</v>
      </c>
      <c r="F85" s="18">
        <v>0</v>
      </c>
    </row>
    <row r="86" spans="1:6" ht="14.45">
      <c r="A86" s="15" t="s">
        <v>705</v>
      </c>
      <c r="B86" s="15" t="s">
        <v>445</v>
      </c>
      <c r="C86" s="16">
        <v>21600</v>
      </c>
      <c r="D86" s="17">
        <v>540</v>
      </c>
      <c r="E86" s="16">
        <v>40</v>
      </c>
      <c r="F86" s="18">
        <v>532</v>
      </c>
    </row>
    <row r="87" spans="1:6" ht="14.45">
      <c r="A87" s="15" t="s">
        <v>706</v>
      </c>
      <c r="B87" s="15" t="s">
        <v>37</v>
      </c>
      <c r="C87" s="16">
        <v>12000</v>
      </c>
      <c r="D87" s="17">
        <v>300</v>
      </c>
      <c r="E87" s="16">
        <v>40</v>
      </c>
      <c r="F87" s="18">
        <v>0</v>
      </c>
    </row>
    <row r="88" spans="1:6" ht="14.45">
      <c r="A88" s="15" t="s">
        <v>707</v>
      </c>
      <c r="B88" s="15" t="s">
        <v>52</v>
      </c>
      <c r="C88" s="16">
        <v>20000</v>
      </c>
      <c r="D88" s="17">
        <v>500</v>
      </c>
      <c r="E88" s="16">
        <v>40</v>
      </c>
      <c r="F88" s="18">
        <v>329</v>
      </c>
    </row>
    <row r="89" spans="1:6" ht="14.45">
      <c r="A89" s="15" t="s">
        <v>708</v>
      </c>
      <c r="B89" s="15" t="s">
        <v>57</v>
      </c>
      <c r="C89" s="16">
        <v>7200</v>
      </c>
      <c r="D89" s="17">
        <v>180</v>
      </c>
      <c r="E89" s="16">
        <v>40</v>
      </c>
      <c r="F89" s="18">
        <v>28</v>
      </c>
    </row>
    <row r="90" spans="1:6" ht="14.45">
      <c r="A90" s="15" t="s">
        <v>709</v>
      </c>
      <c r="B90" s="15" t="s">
        <v>449</v>
      </c>
      <c r="C90" s="16">
        <v>25000</v>
      </c>
      <c r="D90" s="17">
        <v>625</v>
      </c>
      <c r="E90" s="16">
        <v>40</v>
      </c>
      <c r="F90" s="18">
        <v>125</v>
      </c>
    </row>
    <row r="91" spans="1:6" ht="14.45">
      <c r="A91" s="15" t="s">
        <v>710</v>
      </c>
      <c r="B91" s="15" t="s">
        <v>364</v>
      </c>
      <c r="C91" s="16">
        <v>5600</v>
      </c>
      <c r="D91" s="17">
        <v>140</v>
      </c>
      <c r="E91" s="16">
        <v>40</v>
      </c>
      <c r="F91" s="18">
        <v>150</v>
      </c>
    </row>
    <row r="92" spans="1:6" ht="14.45">
      <c r="A92" s="15" t="s">
        <v>711</v>
      </c>
      <c r="B92" s="15" t="s">
        <v>60</v>
      </c>
      <c r="C92" s="16">
        <v>12000</v>
      </c>
      <c r="D92" s="17">
        <v>300</v>
      </c>
      <c r="E92" s="16">
        <v>40</v>
      </c>
      <c r="F92" s="18">
        <v>300</v>
      </c>
    </row>
    <row r="93" spans="1:6" ht="14.45">
      <c r="A93" s="15" t="s">
        <v>712</v>
      </c>
      <c r="B93" s="15" t="s">
        <v>496</v>
      </c>
      <c r="C93" s="16">
        <v>24000</v>
      </c>
      <c r="D93" s="17">
        <v>600</v>
      </c>
      <c r="E93" s="16">
        <v>40</v>
      </c>
      <c r="F93" s="18">
        <v>600</v>
      </c>
    </row>
    <row r="94" spans="1:6" ht="14.45">
      <c r="A94" s="15" t="s">
        <v>713</v>
      </c>
      <c r="B94" s="15" t="s">
        <v>418</v>
      </c>
      <c r="C94" s="16">
        <v>12000</v>
      </c>
      <c r="D94" s="17">
        <v>300</v>
      </c>
      <c r="E94" s="16">
        <v>40</v>
      </c>
      <c r="F94" s="18">
        <v>300</v>
      </c>
    </row>
    <row r="95" spans="1:6" ht="14.45">
      <c r="A95" s="15" t="s">
        <v>714</v>
      </c>
      <c r="B95" s="15" t="s">
        <v>364</v>
      </c>
      <c r="C95" s="16">
        <v>26000</v>
      </c>
      <c r="D95" s="17">
        <v>650</v>
      </c>
      <c r="E95" s="16">
        <v>40</v>
      </c>
      <c r="F95" s="18">
        <v>426</v>
      </c>
    </row>
    <row r="96" spans="1:6" ht="14.45">
      <c r="A96" s="15" t="s">
        <v>715</v>
      </c>
      <c r="B96" s="15" t="s">
        <v>111</v>
      </c>
      <c r="C96" s="16">
        <v>35840</v>
      </c>
      <c r="D96" s="17">
        <v>896</v>
      </c>
      <c r="E96" s="16">
        <v>40</v>
      </c>
      <c r="F96" s="18">
        <v>896</v>
      </c>
    </row>
    <row r="97" spans="1:6" ht="14.45">
      <c r="A97" s="15" t="s">
        <v>716</v>
      </c>
      <c r="B97" s="15" t="s">
        <v>413</v>
      </c>
      <c r="C97" s="16">
        <v>12000</v>
      </c>
      <c r="D97" s="17">
        <v>300</v>
      </c>
      <c r="E97" s="16">
        <v>40</v>
      </c>
      <c r="F97" s="18">
        <v>300</v>
      </c>
    </row>
    <row r="98" spans="1:6" ht="14.45">
      <c r="A98" s="15" t="s">
        <v>717</v>
      </c>
      <c r="B98" s="15" t="s">
        <v>309</v>
      </c>
      <c r="C98" s="16">
        <v>28800</v>
      </c>
      <c r="D98" s="17">
        <v>720</v>
      </c>
      <c r="E98" s="16">
        <v>40</v>
      </c>
      <c r="F98" s="18">
        <v>697</v>
      </c>
    </row>
    <row r="99" spans="1:6" ht="14.45">
      <c r="A99" s="15" t="s">
        <v>718</v>
      </c>
      <c r="B99" s="15" t="s">
        <v>284</v>
      </c>
      <c r="C99" s="16">
        <v>24000</v>
      </c>
      <c r="D99" s="17">
        <v>600</v>
      </c>
      <c r="E99" s="16">
        <v>40</v>
      </c>
      <c r="F99" s="18">
        <v>600</v>
      </c>
    </row>
    <row r="100" spans="1:6" ht="14.45">
      <c r="A100" s="15" t="s">
        <v>719</v>
      </c>
      <c r="B100" s="15" t="s">
        <v>440</v>
      </c>
      <c r="C100" s="16">
        <v>24800</v>
      </c>
      <c r="D100" s="17">
        <v>620</v>
      </c>
      <c r="E100" s="16">
        <v>40</v>
      </c>
      <c r="F100" s="18">
        <v>349</v>
      </c>
    </row>
    <row r="101" spans="1:6" ht="14.45">
      <c r="A101" s="15" t="s">
        <v>720</v>
      </c>
      <c r="B101" s="15" t="s">
        <v>440</v>
      </c>
      <c r="C101" s="16">
        <v>4000</v>
      </c>
      <c r="D101" s="17">
        <v>100</v>
      </c>
      <c r="E101" s="16">
        <v>40</v>
      </c>
      <c r="F101" s="18">
        <v>80</v>
      </c>
    </row>
    <row r="102" spans="1:6" ht="14.45">
      <c r="A102" s="15" t="s">
        <v>721</v>
      </c>
      <c r="B102" s="15" t="s">
        <v>413</v>
      </c>
      <c r="C102" s="16">
        <v>8000</v>
      </c>
      <c r="D102" s="17">
        <v>200</v>
      </c>
      <c r="E102" s="16">
        <v>40</v>
      </c>
      <c r="F102" s="18">
        <v>0</v>
      </c>
    </row>
    <row r="103" spans="1:6" ht="14.45">
      <c r="A103" s="15" t="s">
        <v>722</v>
      </c>
      <c r="B103" s="15" t="s">
        <v>666</v>
      </c>
      <c r="C103" s="16">
        <v>40000</v>
      </c>
      <c r="D103" s="17">
        <v>1000</v>
      </c>
      <c r="E103" s="16">
        <v>40</v>
      </c>
      <c r="F103" s="18">
        <v>0</v>
      </c>
    </row>
    <row r="104" spans="1:6" ht="14.45">
      <c r="A104" s="15" t="s">
        <v>723</v>
      </c>
      <c r="B104" s="15" t="s">
        <v>724</v>
      </c>
      <c r="C104" s="16">
        <v>4800</v>
      </c>
      <c r="D104" s="17">
        <v>120</v>
      </c>
      <c r="E104" s="16">
        <v>40</v>
      </c>
      <c r="F104" s="18">
        <v>120</v>
      </c>
    </row>
    <row r="105" spans="1:6" ht="14.45">
      <c r="A105" s="15" t="s">
        <v>725</v>
      </c>
      <c r="B105" s="15" t="s">
        <v>389</v>
      </c>
      <c r="C105" s="16"/>
      <c r="D105" s="17"/>
      <c r="E105" s="16"/>
      <c r="F105" s="18"/>
    </row>
    <row r="106" spans="1:6" ht="14.45">
      <c r="A106" s="15" t="s">
        <v>726</v>
      </c>
      <c r="B106" s="15" t="s">
        <v>469</v>
      </c>
      <c r="C106" s="16">
        <v>10000</v>
      </c>
      <c r="D106" s="17">
        <v>250</v>
      </c>
      <c r="E106" s="16">
        <v>40</v>
      </c>
      <c r="F106" s="18">
        <v>246</v>
      </c>
    </row>
    <row r="107" spans="1:6" ht="14.45">
      <c r="A107" s="15" t="s">
        <v>727</v>
      </c>
      <c r="B107" s="15" t="s">
        <v>360</v>
      </c>
      <c r="C107" s="16"/>
      <c r="D107" s="17"/>
      <c r="E107" s="16"/>
      <c r="F107" s="18"/>
    </row>
    <row r="108" spans="1:6" ht="14.45">
      <c r="A108" s="15" t="s">
        <v>728</v>
      </c>
      <c r="B108" s="15" t="s">
        <v>57</v>
      </c>
      <c r="C108" s="16">
        <v>0</v>
      </c>
      <c r="D108" s="17">
        <v>0</v>
      </c>
      <c r="E108" s="16">
        <v>0</v>
      </c>
      <c r="F108" s="18">
        <v>0</v>
      </c>
    </row>
    <row r="109" spans="1:6" ht="14.45">
      <c r="A109" s="15" t="s">
        <v>729</v>
      </c>
      <c r="B109" s="15" t="s">
        <v>364</v>
      </c>
      <c r="C109" s="16"/>
      <c r="D109" s="17"/>
      <c r="E109" s="16"/>
      <c r="F109" s="18"/>
    </row>
    <row r="110" spans="1:6" ht="14.45">
      <c r="A110" s="15" t="s">
        <v>730</v>
      </c>
      <c r="B110" s="15" t="s">
        <v>478</v>
      </c>
      <c r="C110" s="11">
        <v>8000</v>
      </c>
      <c r="D110" s="13">
        <f>C110/E110</f>
        <v>200</v>
      </c>
      <c r="E110" s="11">
        <v>40</v>
      </c>
      <c r="F110" s="12">
        <v>744</v>
      </c>
    </row>
    <row r="111" spans="1:6" ht="14.45">
      <c r="A111" s="15" t="s">
        <v>731</v>
      </c>
      <c r="B111" s="15" t="s">
        <v>732</v>
      </c>
      <c r="C111" s="16">
        <v>25000</v>
      </c>
      <c r="D111" s="17">
        <v>625</v>
      </c>
      <c r="E111" s="16">
        <v>40</v>
      </c>
      <c r="F111" s="18">
        <v>630</v>
      </c>
    </row>
    <row r="112" spans="1:6" ht="14.45">
      <c r="A112" s="15" t="s">
        <v>733</v>
      </c>
      <c r="B112" s="15" t="s">
        <v>37</v>
      </c>
      <c r="C112" s="16">
        <v>12000</v>
      </c>
      <c r="D112" s="17">
        <v>300</v>
      </c>
      <c r="E112" s="16">
        <v>40</v>
      </c>
      <c r="F112" s="18">
        <v>275</v>
      </c>
    </row>
    <row r="113" spans="1:6" ht="14.45">
      <c r="A113" s="15" t="s">
        <v>734</v>
      </c>
      <c r="B113" s="15" t="s">
        <v>170</v>
      </c>
      <c r="C113" s="16"/>
      <c r="D113" s="17"/>
      <c r="E113" s="16"/>
      <c r="F113" s="18"/>
    </row>
    <row r="114" spans="1:6" ht="14.45">
      <c r="A114" s="15" t="s">
        <v>735</v>
      </c>
      <c r="B114" s="15" t="s">
        <v>65</v>
      </c>
      <c r="C114" s="16">
        <v>9988</v>
      </c>
      <c r="D114" s="17">
        <v>250</v>
      </c>
      <c r="E114" s="16">
        <v>40</v>
      </c>
      <c r="F114" s="18">
        <v>155</v>
      </c>
    </row>
    <row r="115" spans="1:6" ht="14.45">
      <c r="A115" s="15" t="s">
        <v>736</v>
      </c>
      <c r="B115" s="15" t="s">
        <v>511</v>
      </c>
      <c r="C115" s="16">
        <v>10000</v>
      </c>
      <c r="D115" s="17">
        <v>250</v>
      </c>
      <c r="E115" s="16">
        <v>40</v>
      </c>
      <c r="F115" s="18">
        <v>596</v>
      </c>
    </row>
    <row r="116" spans="1:6" ht="14.45">
      <c r="A116" s="15" t="s">
        <v>737</v>
      </c>
      <c r="B116" s="15" t="s">
        <v>362</v>
      </c>
      <c r="C116" s="16">
        <v>10000</v>
      </c>
      <c r="D116" s="17">
        <v>250</v>
      </c>
      <c r="E116" s="16">
        <v>40</v>
      </c>
      <c r="F116" s="18">
        <v>249</v>
      </c>
    </row>
    <row r="117" spans="1:6" ht="14.45">
      <c r="A117" s="15" t="s">
        <v>738</v>
      </c>
      <c r="B117" s="15" t="s">
        <v>398</v>
      </c>
      <c r="C117" s="16"/>
      <c r="D117" s="17"/>
      <c r="E117" s="16"/>
      <c r="F117" s="18"/>
    </row>
    <row r="118" spans="1:6" ht="14.45">
      <c r="A118" s="15" t="s">
        <v>739</v>
      </c>
      <c r="B118" s="15" t="s">
        <v>299</v>
      </c>
      <c r="C118" s="16">
        <v>52800</v>
      </c>
      <c r="D118" s="17">
        <v>1320</v>
      </c>
      <c r="E118" s="16">
        <v>40</v>
      </c>
      <c r="F118" s="18">
        <v>1335</v>
      </c>
    </row>
    <row r="119" spans="1:6" ht="14.45">
      <c r="A119" s="15" t="s">
        <v>740</v>
      </c>
      <c r="B119" s="15" t="s">
        <v>300</v>
      </c>
      <c r="C119" s="16">
        <v>25440</v>
      </c>
      <c r="D119" s="17">
        <v>636</v>
      </c>
      <c r="E119" s="16">
        <v>40</v>
      </c>
      <c r="F119" s="18">
        <v>111</v>
      </c>
    </row>
    <row r="120" spans="1:6" ht="14.45">
      <c r="A120" s="15" t="s">
        <v>741</v>
      </c>
      <c r="B120" s="15" t="s">
        <v>384</v>
      </c>
      <c r="C120" s="16">
        <v>12000</v>
      </c>
      <c r="D120" s="17">
        <v>300</v>
      </c>
      <c r="E120" s="16">
        <v>40</v>
      </c>
      <c r="F120" s="18">
        <v>59</v>
      </c>
    </row>
    <row r="121" spans="1:6" ht="14.45">
      <c r="A121" s="15" t="s">
        <v>742</v>
      </c>
      <c r="B121" s="15" t="s">
        <v>74</v>
      </c>
      <c r="C121" s="16">
        <v>18720</v>
      </c>
      <c r="D121" s="17">
        <v>468</v>
      </c>
      <c r="E121" s="16">
        <v>40</v>
      </c>
      <c r="F121" s="18">
        <v>468</v>
      </c>
    </row>
    <row r="122" spans="1:6" ht="14.45">
      <c r="A122" s="15" t="s">
        <v>743</v>
      </c>
      <c r="B122" s="15" t="s">
        <v>352</v>
      </c>
      <c r="C122" s="16">
        <v>26000</v>
      </c>
      <c r="D122" s="17">
        <v>650</v>
      </c>
      <c r="E122" s="16">
        <v>40</v>
      </c>
      <c r="F122" s="18">
        <v>575</v>
      </c>
    </row>
    <row r="123" spans="1:6" ht="14.45">
      <c r="A123" s="15" t="s">
        <v>744</v>
      </c>
      <c r="B123" s="15" t="s">
        <v>364</v>
      </c>
      <c r="C123" s="16"/>
      <c r="D123" s="17"/>
      <c r="E123" s="16"/>
      <c r="F123" s="18"/>
    </row>
    <row r="124" spans="1:6" ht="14.45">
      <c r="A124" s="15" t="s">
        <v>745</v>
      </c>
      <c r="B124" s="15" t="s">
        <v>170</v>
      </c>
      <c r="C124" s="16">
        <v>10000</v>
      </c>
      <c r="D124" s="17">
        <v>250</v>
      </c>
      <c r="E124" s="16">
        <v>40</v>
      </c>
      <c r="F124" s="18">
        <v>214</v>
      </c>
    </row>
    <row r="125" spans="1:6" ht="14.45">
      <c r="A125" s="15" t="s">
        <v>746</v>
      </c>
      <c r="B125" s="15" t="s">
        <v>328</v>
      </c>
      <c r="C125" s="16">
        <v>14000</v>
      </c>
      <c r="D125" s="17">
        <v>350</v>
      </c>
      <c r="E125" s="16">
        <v>40</v>
      </c>
      <c r="F125" s="18">
        <v>155</v>
      </c>
    </row>
    <row r="126" spans="1:6" ht="14.45">
      <c r="A126" s="15" t="s">
        <v>747</v>
      </c>
      <c r="B126" s="15" t="s">
        <v>498</v>
      </c>
      <c r="C126" s="16">
        <v>12000</v>
      </c>
      <c r="D126" s="17">
        <v>300</v>
      </c>
      <c r="E126" s="16">
        <v>40</v>
      </c>
      <c r="F126" s="18">
        <v>160</v>
      </c>
    </row>
    <row r="127" spans="1:6" ht="14.45">
      <c r="A127" s="15" t="s">
        <v>748</v>
      </c>
      <c r="B127" s="15" t="s">
        <v>500</v>
      </c>
      <c r="C127" s="11">
        <v>26200</v>
      </c>
      <c r="D127" s="13">
        <f>C127/E127</f>
        <v>655</v>
      </c>
      <c r="E127" s="11">
        <v>40</v>
      </c>
      <c r="F127" s="12">
        <v>339</v>
      </c>
    </row>
    <row r="128" spans="1:6" ht="14.45">
      <c r="A128" s="15" t="s">
        <v>749</v>
      </c>
      <c r="B128" s="15" t="s">
        <v>91</v>
      </c>
      <c r="C128" s="16">
        <v>20000</v>
      </c>
      <c r="D128" s="17">
        <v>500</v>
      </c>
      <c r="E128" s="16">
        <v>40</v>
      </c>
      <c r="F128" s="18">
        <v>343</v>
      </c>
    </row>
    <row r="129" spans="1:6" ht="14.45">
      <c r="A129" s="15" t="s">
        <v>750</v>
      </c>
      <c r="B129" s="15" t="s">
        <v>284</v>
      </c>
      <c r="C129" s="16">
        <v>11600</v>
      </c>
      <c r="D129" s="17">
        <v>290</v>
      </c>
      <c r="E129" s="16">
        <v>40</v>
      </c>
      <c r="F129" s="18">
        <v>180</v>
      </c>
    </row>
    <row r="130" spans="1:6" ht="14.45">
      <c r="A130" s="15" t="s">
        <v>751</v>
      </c>
      <c r="B130" s="15" t="s">
        <v>752</v>
      </c>
      <c r="C130" s="11">
        <v>12200</v>
      </c>
      <c r="D130" s="13">
        <f>C130/E130</f>
        <v>305</v>
      </c>
      <c r="E130" s="11">
        <v>40</v>
      </c>
      <c r="F130" s="12">
        <v>669</v>
      </c>
    </row>
    <row r="131" spans="1:6" ht="14.45">
      <c r="A131" s="15" t="s">
        <v>753</v>
      </c>
      <c r="B131" s="15" t="s">
        <v>102</v>
      </c>
      <c r="C131" s="16">
        <v>30240</v>
      </c>
      <c r="D131" s="17">
        <v>756</v>
      </c>
      <c r="E131" s="16">
        <v>40</v>
      </c>
      <c r="F131" s="18">
        <v>856</v>
      </c>
    </row>
    <row r="132" spans="1:6" ht="14.45">
      <c r="A132" s="15" t="s">
        <v>754</v>
      </c>
      <c r="B132" s="15" t="s">
        <v>300</v>
      </c>
      <c r="C132" s="16">
        <v>30680</v>
      </c>
      <c r="D132" s="17">
        <v>767</v>
      </c>
      <c r="E132" s="16">
        <v>40</v>
      </c>
      <c r="F132" s="18">
        <v>832</v>
      </c>
    </row>
    <row r="133" spans="1:6" ht="14.45">
      <c r="A133" s="15" t="s">
        <v>755</v>
      </c>
      <c r="B133" s="15" t="s">
        <v>369</v>
      </c>
      <c r="C133" s="16"/>
      <c r="D133" s="17"/>
      <c r="E133" s="16"/>
      <c r="F133" s="18"/>
    </row>
    <row r="134" spans="1:6" ht="14.45">
      <c r="A134" s="15" t="s">
        <v>756</v>
      </c>
      <c r="B134" s="15" t="s">
        <v>77</v>
      </c>
      <c r="C134" s="16">
        <v>32000</v>
      </c>
      <c r="D134" s="17">
        <v>800</v>
      </c>
      <c r="E134" s="16">
        <v>40</v>
      </c>
      <c r="F134" s="18">
        <v>82</v>
      </c>
    </row>
    <row r="135" spans="1:6" ht="14.45">
      <c r="A135" s="15" t="s">
        <v>757</v>
      </c>
      <c r="B135" s="15" t="s">
        <v>416</v>
      </c>
      <c r="C135" s="16">
        <v>25000</v>
      </c>
      <c r="D135" s="17">
        <v>625</v>
      </c>
      <c r="E135" s="16">
        <v>40</v>
      </c>
      <c r="F135" s="18">
        <v>250</v>
      </c>
    </row>
    <row r="136" spans="1:6" ht="14.45">
      <c r="A136" s="15" t="s">
        <v>758</v>
      </c>
      <c r="B136" s="15" t="s">
        <v>350</v>
      </c>
      <c r="C136" s="16">
        <v>8000</v>
      </c>
      <c r="D136" s="17">
        <v>200</v>
      </c>
      <c r="E136" s="16">
        <v>40</v>
      </c>
      <c r="F136" s="18">
        <v>135</v>
      </c>
    </row>
    <row r="137" spans="1:6" ht="14.45">
      <c r="A137" s="15" t="s">
        <v>759</v>
      </c>
      <c r="B137" s="15" t="s">
        <v>523</v>
      </c>
      <c r="C137" s="16">
        <v>12000</v>
      </c>
      <c r="D137" s="17">
        <v>300</v>
      </c>
      <c r="E137" s="16">
        <v>40</v>
      </c>
      <c r="F137" s="18">
        <v>40</v>
      </c>
    </row>
    <row r="138" spans="1:6" ht="14.45">
      <c r="A138" s="15" t="s">
        <v>760</v>
      </c>
      <c r="B138" s="15" t="s">
        <v>328</v>
      </c>
      <c r="C138" s="16"/>
      <c r="D138" s="17"/>
      <c r="E138" s="16"/>
      <c r="F138" s="18"/>
    </row>
    <row r="139" spans="1:6" ht="14.45">
      <c r="A139" s="15" t="s">
        <v>761</v>
      </c>
      <c r="B139" s="15" t="s">
        <v>170</v>
      </c>
      <c r="C139" s="16">
        <v>64000</v>
      </c>
      <c r="D139" s="17">
        <v>1600</v>
      </c>
      <c r="E139" s="16">
        <v>40</v>
      </c>
      <c r="F139" s="18">
        <v>1197</v>
      </c>
    </row>
    <row r="140" spans="1:6" ht="14.45">
      <c r="A140" s="15" t="s">
        <v>762</v>
      </c>
      <c r="B140" s="15" t="s">
        <v>350</v>
      </c>
      <c r="C140" s="16">
        <v>26360</v>
      </c>
      <c r="D140" s="17">
        <v>659</v>
      </c>
      <c r="E140" s="16">
        <v>40</v>
      </c>
      <c r="F140" s="18">
        <v>659</v>
      </c>
    </row>
    <row r="141" spans="1:6" ht="14.45">
      <c r="A141" s="15" t="s">
        <v>763</v>
      </c>
      <c r="B141" s="15" t="s">
        <v>369</v>
      </c>
      <c r="C141" s="16">
        <v>24000</v>
      </c>
      <c r="D141" s="17">
        <v>600</v>
      </c>
      <c r="E141" s="16">
        <v>40</v>
      </c>
      <c r="F141" s="18">
        <v>456</v>
      </c>
    </row>
    <row r="142" spans="1:6" ht="14.45">
      <c r="A142" s="15" t="s">
        <v>764</v>
      </c>
      <c r="B142" s="15" t="s">
        <v>352</v>
      </c>
      <c r="C142" s="16">
        <v>14000</v>
      </c>
      <c r="D142" s="17">
        <v>600</v>
      </c>
      <c r="E142" s="16">
        <v>40</v>
      </c>
      <c r="F142" s="18">
        <v>547</v>
      </c>
    </row>
    <row r="143" spans="1:6" ht="14.45">
      <c r="A143" s="15" t="s">
        <v>765</v>
      </c>
      <c r="B143" s="15" t="s">
        <v>335</v>
      </c>
      <c r="C143" s="16"/>
      <c r="D143" s="17"/>
      <c r="E143" s="16"/>
      <c r="F143" s="18"/>
    </row>
    <row r="144" spans="1:6" ht="14.45">
      <c r="A144" s="15" t="s">
        <v>766</v>
      </c>
      <c r="B144" s="15" t="s">
        <v>653</v>
      </c>
      <c r="C144" s="16">
        <v>21160</v>
      </c>
      <c r="D144" s="17">
        <v>529</v>
      </c>
      <c r="E144" s="16">
        <v>40</v>
      </c>
      <c r="F144" s="18">
        <v>411</v>
      </c>
    </row>
    <row r="145" spans="1:6" ht="14.45">
      <c r="A145" s="15" t="s">
        <v>767</v>
      </c>
      <c r="B145" s="15" t="s">
        <v>724</v>
      </c>
      <c r="C145" s="16">
        <v>5600</v>
      </c>
      <c r="D145" s="17">
        <v>140</v>
      </c>
      <c r="E145" s="16">
        <v>40</v>
      </c>
      <c r="F145" s="18">
        <v>140</v>
      </c>
    </row>
    <row r="146" spans="1:6" ht="14.45">
      <c r="A146" s="15" t="s">
        <v>768</v>
      </c>
      <c r="B146" s="15" t="s">
        <v>653</v>
      </c>
      <c r="C146" s="16"/>
      <c r="D146" s="17"/>
      <c r="E146" s="16"/>
      <c r="F146" s="18"/>
    </row>
    <row r="147" spans="1:6" ht="14.45">
      <c r="A147" s="15" t="s">
        <v>769</v>
      </c>
      <c r="B147" s="15" t="s">
        <v>328</v>
      </c>
      <c r="C147" s="16">
        <v>12000</v>
      </c>
      <c r="D147" s="17">
        <v>300</v>
      </c>
      <c r="E147" s="16">
        <v>40</v>
      </c>
      <c r="F147" s="18">
        <v>150</v>
      </c>
    </row>
    <row r="148" spans="1:6" ht="14.45">
      <c r="A148" s="15" t="s">
        <v>770</v>
      </c>
      <c r="B148" s="15" t="s">
        <v>328</v>
      </c>
      <c r="C148" s="16">
        <v>14000</v>
      </c>
      <c r="D148" s="17">
        <v>350</v>
      </c>
      <c r="E148" s="16">
        <v>40</v>
      </c>
      <c r="F148" s="18">
        <v>79</v>
      </c>
    </row>
    <row r="149" spans="1:6" ht="14.45">
      <c r="A149" s="15" t="s">
        <v>771</v>
      </c>
      <c r="B149" s="15" t="s">
        <v>544</v>
      </c>
      <c r="C149" s="16">
        <v>9360</v>
      </c>
      <c r="D149" s="17">
        <v>234</v>
      </c>
      <c r="E149" s="16">
        <v>40</v>
      </c>
      <c r="F149" s="18">
        <v>240</v>
      </c>
    </row>
    <row r="150" spans="1:6" ht="14.45">
      <c r="A150" s="15" t="s">
        <v>772</v>
      </c>
      <c r="B150" s="15" t="s">
        <v>676</v>
      </c>
      <c r="C150" s="16">
        <v>30000</v>
      </c>
      <c r="D150" s="17">
        <v>750</v>
      </c>
      <c r="E150" s="16">
        <v>40</v>
      </c>
      <c r="F150" s="18">
        <v>0</v>
      </c>
    </row>
    <row r="151" spans="1:6" ht="14.45">
      <c r="A151" s="15" t="s">
        <v>773</v>
      </c>
      <c r="B151" s="15" t="s">
        <v>102</v>
      </c>
      <c r="C151" s="16"/>
      <c r="D151" s="17"/>
      <c r="E151" s="16"/>
      <c r="F151" s="18"/>
    </row>
    <row r="152" spans="1:6" ht="14.45">
      <c r="A152" s="15" t="s">
        <v>774</v>
      </c>
      <c r="B152" s="15" t="s">
        <v>362</v>
      </c>
      <c r="C152" s="16">
        <v>32000</v>
      </c>
      <c r="D152" s="17">
        <v>800</v>
      </c>
      <c r="E152" s="16">
        <v>40</v>
      </c>
      <c r="F152" s="18">
        <v>567</v>
      </c>
    </row>
    <row r="153" spans="1:6" ht="14.45">
      <c r="A153" s="15" t="s">
        <v>775</v>
      </c>
      <c r="B153" s="15" t="s">
        <v>500</v>
      </c>
      <c r="C153" s="11">
        <v>39000</v>
      </c>
      <c r="D153" s="13">
        <f>C153/E153</f>
        <v>1096.8767138698654</v>
      </c>
      <c r="E153" s="11">
        <v>35.555500000000002</v>
      </c>
      <c r="F153" s="12">
        <v>320</v>
      </c>
    </row>
    <row r="154" spans="1:6" ht="14.45">
      <c r="A154" s="15" t="s">
        <v>776</v>
      </c>
      <c r="B154" s="15" t="s">
        <v>469</v>
      </c>
      <c r="C154" s="16">
        <v>10000</v>
      </c>
      <c r="D154" s="17">
        <v>250</v>
      </c>
      <c r="E154" s="16">
        <v>40</v>
      </c>
      <c r="F154" s="18">
        <v>255</v>
      </c>
    </row>
    <row r="155" spans="1:6" ht="14.45">
      <c r="A155" s="15" t="s">
        <v>777</v>
      </c>
      <c r="B155" s="15" t="s">
        <v>418</v>
      </c>
      <c r="C155" s="16">
        <v>24000</v>
      </c>
      <c r="D155" s="17">
        <v>600</v>
      </c>
      <c r="E155" s="16">
        <v>40</v>
      </c>
      <c r="F155" s="18">
        <v>600</v>
      </c>
    </row>
    <row r="156" spans="1:6" ht="14.45">
      <c r="A156" s="15" t="s">
        <v>778</v>
      </c>
      <c r="B156" s="15" t="s">
        <v>362</v>
      </c>
      <c r="C156" s="16">
        <v>25000</v>
      </c>
      <c r="D156" s="17">
        <v>625</v>
      </c>
      <c r="E156" s="16">
        <v>40</v>
      </c>
      <c r="F156" s="18">
        <v>931</v>
      </c>
    </row>
    <row r="157" spans="1:6" ht="14.45">
      <c r="A157" s="15" t="s">
        <v>779</v>
      </c>
      <c r="B157" s="15" t="s">
        <v>74</v>
      </c>
      <c r="C157" s="16">
        <v>19200</v>
      </c>
      <c r="D157" s="17">
        <v>480</v>
      </c>
      <c r="E157" s="16">
        <v>40</v>
      </c>
      <c r="F157" s="18">
        <v>466</v>
      </c>
    </row>
    <row r="158" spans="1:6" ht="14.45">
      <c r="A158" s="15" t="s">
        <v>780</v>
      </c>
      <c r="B158" s="15" t="s">
        <v>557</v>
      </c>
      <c r="C158" s="16">
        <v>25000</v>
      </c>
      <c r="D158" s="17">
        <v>625</v>
      </c>
      <c r="E158" s="16">
        <v>40</v>
      </c>
      <c r="F158" s="18">
        <v>626</v>
      </c>
    </row>
    <row r="159" spans="1:6" ht="14.45">
      <c r="A159" s="15" t="s">
        <v>781</v>
      </c>
      <c r="B159" s="15" t="s">
        <v>74</v>
      </c>
      <c r="C159" s="16">
        <v>7200</v>
      </c>
      <c r="D159" s="17">
        <v>180</v>
      </c>
      <c r="E159" s="16">
        <v>40</v>
      </c>
      <c r="F159" s="18">
        <v>250</v>
      </c>
    </row>
    <row r="160" spans="1:6" ht="14.45">
      <c r="A160" s="15" t="s">
        <v>782</v>
      </c>
      <c r="B160" s="15" t="s">
        <v>562</v>
      </c>
      <c r="C160" s="16">
        <v>12000</v>
      </c>
      <c r="D160" s="17">
        <v>300</v>
      </c>
      <c r="E160" s="16">
        <v>40</v>
      </c>
      <c r="F160" s="18">
        <v>272</v>
      </c>
    </row>
    <row r="161" spans="1:6" ht="14.45">
      <c r="A161" s="15" t="s">
        <v>783</v>
      </c>
      <c r="B161" s="15" t="s">
        <v>418</v>
      </c>
      <c r="C161" s="16"/>
      <c r="D161" s="17"/>
      <c r="E161" s="16"/>
      <c r="F161" s="18"/>
    </row>
    <row r="162" spans="1:6" ht="14.45">
      <c r="A162" s="15" t="s">
        <v>784</v>
      </c>
      <c r="B162" s="15" t="s">
        <v>549</v>
      </c>
      <c r="C162" s="16">
        <v>30000</v>
      </c>
      <c r="D162" s="17">
        <v>750</v>
      </c>
      <c r="E162" s="16">
        <v>40</v>
      </c>
      <c r="F162" s="18">
        <v>750</v>
      </c>
    </row>
    <row r="163" spans="1:6" ht="14.45">
      <c r="A163" s="15" t="s">
        <v>785</v>
      </c>
      <c r="B163" s="15" t="s">
        <v>369</v>
      </c>
      <c r="C163" s="16"/>
      <c r="D163" s="17"/>
      <c r="E163" s="16"/>
      <c r="F163" s="18"/>
    </row>
    <row r="164" spans="1:6" ht="14.45">
      <c r="A164" s="15" t="s">
        <v>786</v>
      </c>
      <c r="B164" s="15" t="s">
        <v>567</v>
      </c>
      <c r="C164" s="11">
        <v>37109.6296</v>
      </c>
      <c r="D164" s="13">
        <f>C164/E164</f>
        <v>1099.5445807407407</v>
      </c>
      <c r="E164" s="11">
        <v>33.75</v>
      </c>
      <c r="F164" s="12">
        <v>140</v>
      </c>
    </row>
    <row r="165" spans="1:6" ht="14.45">
      <c r="A165" s="15" t="s">
        <v>787</v>
      </c>
      <c r="B165" s="15" t="s">
        <v>350</v>
      </c>
      <c r="C165" s="16">
        <v>14800</v>
      </c>
      <c r="D165" s="17">
        <v>370</v>
      </c>
      <c r="E165" s="16">
        <v>40</v>
      </c>
      <c r="F165" s="18">
        <v>450</v>
      </c>
    </row>
    <row r="166" spans="1:6" ht="14.45">
      <c r="A166" s="15" t="s">
        <v>788</v>
      </c>
      <c r="B166" s="15" t="s">
        <v>570</v>
      </c>
      <c r="C166" s="16">
        <v>19200</v>
      </c>
      <c r="D166" s="17">
        <v>480</v>
      </c>
      <c r="E166" s="16">
        <v>40</v>
      </c>
      <c r="F166" s="18">
        <v>381</v>
      </c>
    </row>
    <row r="167" spans="1:6" ht="14.45">
      <c r="A167" s="15" t="s">
        <v>789</v>
      </c>
      <c r="B167" s="15" t="s">
        <v>299</v>
      </c>
      <c r="C167" s="16">
        <v>24000</v>
      </c>
      <c r="D167" s="17">
        <v>600</v>
      </c>
      <c r="E167" s="16">
        <v>40</v>
      </c>
      <c r="F167" s="18">
        <v>103</v>
      </c>
    </row>
    <row r="168" spans="1:6" ht="14.45">
      <c r="A168" s="15" t="s">
        <v>790</v>
      </c>
      <c r="B168" s="15" t="s">
        <v>511</v>
      </c>
      <c r="C168" s="16">
        <v>6400</v>
      </c>
      <c r="D168" s="17">
        <v>160</v>
      </c>
      <c r="E168" s="16">
        <v>40</v>
      </c>
      <c r="F168" s="18">
        <v>370</v>
      </c>
    </row>
    <row r="169" spans="1:6" ht="14.45">
      <c r="A169" s="15" t="s">
        <v>791</v>
      </c>
      <c r="B169" s="15" t="s">
        <v>387</v>
      </c>
      <c r="C169" s="16">
        <v>8000</v>
      </c>
      <c r="D169" s="17">
        <v>200</v>
      </c>
      <c r="E169" s="16">
        <v>40</v>
      </c>
      <c r="F169" s="18">
        <v>200</v>
      </c>
    </row>
    <row r="170" spans="1:6" ht="14.45">
      <c r="A170" s="15" t="s">
        <v>792</v>
      </c>
      <c r="B170" s="15" t="s">
        <v>544</v>
      </c>
      <c r="C170" s="16">
        <v>9600</v>
      </c>
      <c r="D170" s="17">
        <v>240</v>
      </c>
      <c r="E170" s="16">
        <v>40</v>
      </c>
      <c r="F170" s="18">
        <v>150</v>
      </c>
    </row>
    <row r="171" spans="1:6" ht="14.45">
      <c r="A171" s="15" t="s">
        <v>793</v>
      </c>
      <c r="B171" s="15" t="s">
        <v>440</v>
      </c>
      <c r="C171" s="16">
        <v>20000</v>
      </c>
      <c r="D171" s="17">
        <v>500</v>
      </c>
      <c r="E171" s="16">
        <v>40</v>
      </c>
      <c r="F171" s="18">
        <v>489</v>
      </c>
    </row>
    <row r="172" spans="1:6" ht="14.45">
      <c r="A172" s="15" t="s">
        <v>794</v>
      </c>
      <c r="B172" s="15" t="s">
        <v>296</v>
      </c>
      <c r="C172" s="16">
        <v>30000</v>
      </c>
      <c r="D172" s="17">
        <v>750</v>
      </c>
      <c r="E172" s="16">
        <v>40</v>
      </c>
      <c r="F172" s="18">
        <v>706</v>
      </c>
    </row>
    <row r="173" spans="1:6" ht="14.45">
      <c r="A173" s="15" t="s">
        <v>795</v>
      </c>
      <c r="B173" s="15" t="s">
        <v>111</v>
      </c>
      <c r="C173" s="16"/>
      <c r="D173" s="17"/>
      <c r="E173" s="16"/>
      <c r="F173" s="18"/>
    </row>
    <row r="174" spans="1:6" ht="14.45">
      <c r="A174" s="15" t="s">
        <v>796</v>
      </c>
      <c r="B174" s="15" t="s">
        <v>60</v>
      </c>
      <c r="C174" s="16">
        <v>20000</v>
      </c>
      <c r="D174" s="17">
        <v>500</v>
      </c>
      <c r="E174" s="16">
        <v>40</v>
      </c>
      <c r="F174" s="18">
        <v>500</v>
      </c>
    </row>
    <row r="175" spans="1:6" ht="14.45">
      <c r="A175" s="15" t="s">
        <v>797</v>
      </c>
      <c r="B175" s="15" t="s">
        <v>335</v>
      </c>
      <c r="C175" s="16">
        <v>23200</v>
      </c>
      <c r="D175" s="17">
        <v>580</v>
      </c>
      <c r="E175" s="16">
        <v>40</v>
      </c>
      <c r="F175" s="18">
        <v>332</v>
      </c>
    </row>
    <row r="176" spans="1:6" ht="14.45">
      <c r="A176" s="15" t="s">
        <v>798</v>
      </c>
      <c r="B176" s="15" t="s">
        <v>356</v>
      </c>
      <c r="C176" s="16">
        <v>14400</v>
      </c>
      <c r="D176" s="17">
        <v>360</v>
      </c>
      <c r="E176" s="16">
        <v>40</v>
      </c>
      <c r="F176" s="18">
        <v>469</v>
      </c>
    </row>
    <row r="177" spans="1:6" ht="14.45">
      <c r="A177" s="15" t="s">
        <v>799</v>
      </c>
      <c r="B177" s="15" t="s">
        <v>345</v>
      </c>
      <c r="C177" s="16">
        <v>12000</v>
      </c>
      <c r="D177" s="17">
        <v>300</v>
      </c>
      <c r="E177" s="16">
        <v>40</v>
      </c>
      <c r="F177" s="18">
        <v>50</v>
      </c>
    </row>
    <row r="178" spans="1:6" ht="14.45">
      <c r="A178" s="15" t="s">
        <v>800</v>
      </c>
      <c r="B178" s="15" t="s">
        <v>65</v>
      </c>
      <c r="C178" s="16">
        <v>36000</v>
      </c>
      <c r="D178" s="17">
        <v>900</v>
      </c>
      <c r="E178" s="16">
        <v>40</v>
      </c>
      <c r="F178" s="18">
        <v>900</v>
      </c>
    </row>
    <row r="179" spans="1:6" ht="14.45">
      <c r="A179" s="15" t="s">
        <v>801</v>
      </c>
      <c r="B179" s="15" t="s">
        <v>345</v>
      </c>
      <c r="C179" s="16">
        <v>20600</v>
      </c>
      <c r="D179" s="17">
        <v>515</v>
      </c>
      <c r="E179" s="16">
        <v>40</v>
      </c>
      <c r="F179" s="18">
        <v>160</v>
      </c>
    </row>
    <row r="180" spans="1:6" ht="14.45">
      <c r="A180" s="15" t="s">
        <v>802</v>
      </c>
      <c r="B180" s="15" t="s">
        <v>299</v>
      </c>
      <c r="C180" s="16">
        <v>27160</v>
      </c>
      <c r="D180" s="17">
        <v>679</v>
      </c>
      <c r="E180" s="16">
        <v>40</v>
      </c>
      <c r="F180" s="18">
        <v>679</v>
      </c>
    </row>
    <row r="181" spans="1:6" ht="14.45">
      <c r="A181" s="15" t="s">
        <v>803</v>
      </c>
      <c r="B181" s="15" t="s">
        <v>352</v>
      </c>
      <c r="C181" s="16">
        <v>20000</v>
      </c>
      <c r="D181" s="17">
        <v>500</v>
      </c>
      <c r="E181" s="16">
        <v>40</v>
      </c>
      <c r="F181" s="18">
        <v>384</v>
      </c>
    </row>
    <row r="182" spans="1:6" ht="14.45">
      <c r="A182" s="15" t="s">
        <v>804</v>
      </c>
      <c r="B182" s="15" t="s">
        <v>328</v>
      </c>
      <c r="C182" s="16"/>
      <c r="D182" s="17"/>
      <c r="E182" s="16"/>
      <c r="F182" s="18"/>
    </row>
    <row r="183" spans="1:6" ht="14.45">
      <c r="A183" s="15" t="s">
        <v>805</v>
      </c>
      <c r="B183" s="15" t="s">
        <v>57</v>
      </c>
      <c r="C183" s="16">
        <v>0</v>
      </c>
      <c r="D183" s="17">
        <v>0</v>
      </c>
      <c r="E183" s="16">
        <v>0</v>
      </c>
      <c r="F183" s="18">
        <v>0</v>
      </c>
    </row>
    <row r="184" spans="1:6" ht="14.45">
      <c r="A184" s="15" t="s">
        <v>806</v>
      </c>
      <c r="B184" s="15" t="s">
        <v>60</v>
      </c>
      <c r="C184" s="16">
        <v>36000</v>
      </c>
      <c r="D184" s="17">
        <v>900</v>
      </c>
      <c r="E184" s="16">
        <v>40</v>
      </c>
      <c r="F184" s="18">
        <v>13</v>
      </c>
    </row>
    <row r="185" spans="1:6" ht="14.45">
      <c r="A185" s="15" t="s">
        <v>807</v>
      </c>
      <c r="B185" s="15" t="s">
        <v>567</v>
      </c>
      <c r="C185" s="11">
        <v>12584.108700000001</v>
      </c>
      <c r="D185" s="13">
        <f>C185/E185</f>
        <v>349.55857500000002</v>
      </c>
      <c r="E185" s="11">
        <v>36</v>
      </c>
      <c r="F185" s="12">
        <v>3267</v>
      </c>
    </row>
    <row r="186" spans="1:6" ht="14.45">
      <c r="A186" s="15" t="s">
        <v>808</v>
      </c>
      <c r="B186" s="15" t="s">
        <v>128</v>
      </c>
      <c r="C186" s="11">
        <v>12000</v>
      </c>
      <c r="D186" s="13">
        <f>C186/E186</f>
        <v>300</v>
      </c>
      <c r="E186" s="11">
        <v>40</v>
      </c>
      <c r="F186" s="12">
        <v>299</v>
      </c>
    </row>
    <row r="187" spans="1:6" ht="14.45">
      <c r="A187" s="15" t="s">
        <v>809</v>
      </c>
      <c r="B187" s="15" t="s">
        <v>309</v>
      </c>
      <c r="C187" s="16">
        <v>8400</v>
      </c>
      <c r="D187" s="17">
        <v>210</v>
      </c>
      <c r="E187" s="16">
        <v>40</v>
      </c>
      <c r="F187" s="18">
        <v>0</v>
      </c>
    </row>
    <row r="188" spans="1:6" ht="14.45">
      <c r="A188" s="15" t="s">
        <v>810</v>
      </c>
      <c r="B188" s="15" t="s">
        <v>500</v>
      </c>
      <c r="C188" s="11">
        <v>44000</v>
      </c>
      <c r="D188" s="13">
        <f>C188/E188</f>
        <v>1100</v>
      </c>
      <c r="E188" s="11">
        <v>40</v>
      </c>
      <c r="F188" s="12">
        <v>162</v>
      </c>
    </row>
    <row r="189" spans="1:6" ht="14.45">
      <c r="A189" s="15" t="s">
        <v>811</v>
      </c>
      <c r="B189" s="15" t="s">
        <v>330</v>
      </c>
      <c r="C189" s="16">
        <v>24000</v>
      </c>
      <c r="D189" s="17">
        <v>600</v>
      </c>
      <c r="E189" s="16">
        <v>40</v>
      </c>
      <c r="F189" s="18">
        <v>273</v>
      </c>
    </row>
    <row r="190" spans="1:6" ht="14.45">
      <c r="A190" s="15" t="s">
        <v>812</v>
      </c>
      <c r="B190" s="15" t="s">
        <v>594</v>
      </c>
      <c r="C190" s="16">
        <v>16000</v>
      </c>
      <c r="D190" s="17">
        <v>400</v>
      </c>
      <c r="E190" s="16">
        <v>40</v>
      </c>
      <c r="F190" s="18">
        <v>350</v>
      </c>
    </row>
    <row r="191" spans="1:6" ht="14.45">
      <c r="A191" s="15" t="s">
        <v>813</v>
      </c>
      <c r="B191" s="15" t="s">
        <v>416</v>
      </c>
      <c r="C191" s="16">
        <v>25000</v>
      </c>
      <c r="D191" s="17">
        <v>625</v>
      </c>
      <c r="E191" s="16">
        <v>40</v>
      </c>
      <c r="F191" s="18">
        <v>624</v>
      </c>
    </row>
    <row r="192" spans="1:6" ht="14.45">
      <c r="A192" s="15" t="s">
        <v>814</v>
      </c>
      <c r="B192" s="15" t="s">
        <v>37</v>
      </c>
      <c r="C192" s="16">
        <v>20160</v>
      </c>
      <c r="D192" s="17">
        <v>504</v>
      </c>
      <c r="E192" s="16">
        <v>40</v>
      </c>
      <c r="F192" s="18">
        <v>504</v>
      </c>
    </row>
    <row r="193" spans="1:6" ht="14.45">
      <c r="A193" s="15" t="s">
        <v>815</v>
      </c>
      <c r="B193" s="15" t="s">
        <v>398</v>
      </c>
      <c r="C193" s="16">
        <v>29280</v>
      </c>
      <c r="D193" s="17">
        <v>732</v>
      </c>
      <c r="E193" s="16">
        <v>40</v>
      </c>
      <c r="F193" s="18">
        <v>757</v>
      </c>
    </row>
    <row r="194" spans="1:6" ht="14.45">
      <c r="A194" s="15" t="s">
        <v>816</v>
      </c>
      <c r="B194" s="15" t="s">
        <v>544</v>
      </c>
      <c r="C194" s="16">
        <v>10640</v>
      </c>
      <c r="D194" s="17">
        <v>266</v>
      </c>
      <c r="E194" s="16">
        <v>40</v>
      </c>
      <c r="F194" s="18">
        <v>264</v>
      </c>
    </row>
    <row r="195" spans="1:6" ht="14.45">
      <c r="A195" s="15" t="s">
        <v>817</v>
      </c>
      <c r="B195" s="15" t="s">
        <v>818</v>
      </c>
      <c r="C195" s="16">
        <v>10000</v>
      </c>
      <c r="D195" s="17">
        <v>250</v>
      </c>
      <c r="E195" s="16">
        <v>40</v>
      </c>
      <c r="F195" s="18">
        <v>375</v>
      </c>
    </row>
    <row r="196" spans="1:6" ht="14.45">
      <c r="A196" s="15" t="s">
        <v>819</v>
      </c>
      <c r="B196" s="15" t="s">
        <v>343</v>
      </c>
      <c r="C196" s="16">
        <v>34800</v>
      </c>
      <c r="D196" s="17">
        <v>870</v>
      </c>
      <c r="E196" s="16">
        <v>40</v>
      </c>
      <c r="F196" s="18">
        <v>790</v>
      </c>
    </row>
    <row r="197" spans="1:6" ht="14.45">
      <c r="A197" s="15" t="s">
        <v>820</v>
      </c>
      <c r="B197" s="15" t="s">
        <v>653</v>
      </c>
      <c r="C197" s="16">
        <v>20000</v>
      </c>
      <c r="D197" s="17">
        <v>500</v>
      </c>
      <c r="E197" s="16">
        <v>40</v>
      </c>
      <c r="F197" s="18">
        <v>0</v>
      </c>
    </row>
    <row r="198" spans="1:6" ht="14.45">
      <c r="A198" s="15" t="s">
        <v>821</v>
      </c>
      <c r="B198" s="15" t="s">
        <v>364</v>
      </c>
      <c r="C198" s="16">
        <v>25000</v>
      </c>
      <c r="D198" s="17">
        <v>625</v>
      </c>
      <c r="E198" s="16">
        <v>40</v>
      </c>
      <c r="F198" s="18">
        <v>620</v>
      </c>
    </row>
    <row r="199" spans="1:6" ht="14.45">
      <c r="A199" s="15" t="s">
        <v>822</v>
      </c>
      <c r="B199" s="15" t="s">
        <v>196</v>
      </c>
      <c r="C199" s="16">
        <v>16000</v>
      </c>
      <c r="D199" s="17">
        <v>400</v>
      </c>
      <c r="E199" s="16">
        <v>40</v>
      </c>
      <c r="F199" s="18">
        <v>0</v>
      </c>
    </row>
    <row r="200" spans="1:6" ht="14.45">
      <c r="A200" s="15" t="s">
        <v>823</v>
      </c>
      <c r="B200" s="15" t="s">
        <v>335</v>
      </c>
      <c r="C200" s="16">
        <v>20000</v>
      </c>
      <c r="D200" s="17">
        <v>500</v>
      </c>
      <c r="E200" s="16">
        <v>40</v>
      </c>
      <c r="F200" s="18">
        <v>248</v>
      </c>
    </row>
    <row r="201" spans="1:6" ht="14.45">
      <c r="A201" s="15" t="s">
        <v>824</v>
      </c>
      <c r="B201" s="15" t="s">
        <v>89</v>
      </c>
      <c r="C201" s="16">
        <v>31400</v>
      </c>
      <c r="D201" s="17">
        <v>785</v>
      </c>
      <c r="E201" s="16">
        <v>40</v>
      </c>
      <c r="F201" s="18">
        <v>785</v>
      </c>
    </row>
    <row r="202" spans="1:6" ht="14.45">
      <c r="A202" s="15" t="s">
        <v>825</v>
      </c>
      <c r="B202" s="15" t="s">
        <v>330</v>
      </c>
      <c r="C202" s="16">
        <v>8000</v>
      </c>
      <c r="D202" s="17">
        <v>200</v>
      </c>
      <c r="E202" s="16">
        <v>40</v>
      </c>
      <c r="F202" s="18">
        <v>64</v>
      </c>
    </row>
    <row r="203" spans="1:6" ht="14.45">
      <c r="A203" s="15" t="s">
        <v>826</v>
      </c>
      <c r="B203" s="15" t="s">
        <v>384</v>
      </c>
      <c r="C203" s="16">
        <v>15560</v>
      </c>
      <c r="D203" s="17">
        <v>389</v>
      </c>
      <c r="E203" s="16">
        <v>40</v>
      </c>
      <c r="F203" s="18">
        <v>357</v>
      </c>
    </row>
    <row r="204" spans="1:6" ht="14.45">
      <c r="A204" s="15" t="s">
        <v>827</v>
      </c>
      <c r="B204" s="15" t="s">
        <v>128</v>
      </c>
      <c r="C204" s="11">
        <v>25800</v>
      </c>
      <c r="D204" s="13">
        <f>C204/E204</f>
        <v>645</v>
      </c>
      <c r="E204" s="11">
        <v>40</v>
      </c>
      <c r="F204" s="12">
        <v>673</v>
      </c>
    </row>
    <row r="205" spans="1:6" ht="14.45">
      <c r="A205" s="15" t="s">
        <v>828</v>
      </c>
      <c r="B205" s="15" t="s">
        <v>498</v>
      </c>
      <c r="C205" s="16">
        <v>12000</v>
      </c>
      <c r="D205" s="17">
        <v>300</v>
      </c>
      <c r="E205" s="16">
        <v>40</v>
      </c>
      <c r="F205" s="18">
        <v>723</v>
      </c>
    </row>
  </sheetData>
  <autoFilter ref="A1:F1" xr:uid="{00000000-0009-0000-0000-000007000000}">
    <sortState xmlns:xlrd2="http://schemas.microsoft.com/office/spreadsheetml/2017/richdata2" ref="A2:F204">
      <sortCondition ref="A1"/>
    </sortState>
  </autoFilter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</sheetPr>
  <dimension ref="A1:F148"/>
  <sheetViews>
    <sheetView topLeftCell="A115" workbookViewId="0">
      <selection activeCell="F149" sqref="F149"/>
    </sheetView>
  </sheetViews>
  <sheetFormatPr defaultRowHeight="13.5"/>
  <cols>
    <col min="1" max="1" width="53.42578125" bestFit="1" customWidth="1"/>
    <col min="2" max="2" width="22" bestFit="1" customWidth="1"/>
    <col min="3" max="3" width="21.140625" style="21" bestFit="1" customWidth="1"/>
    <col min="4" max="4" width="23.140625" bestFit="1" customWidth="1"/>
    <col min="5" max="5" width="32.85546875" style="21" bestFit="1" customWidth="1"/>
    <col min="6" max="6" width="20.7109375" bestFit="1" customWidth="1"/>
  </cols>
  <sheetData>
    <row r="1" spans="1:6" ht="15" thickBot="1">
      <c r="A1" s="27" t="s">
        <v>277</v>
      </c>
      <c r="B1" s="27" t="s">
        <v>179</v>
      </c>
      <c r="C1" s="28" t="s">
        <v>182</v>
      </c>
      <c r="D1" s="27" t="s">
        <v>278</v>
      </c>
      <c r="E1" s="28" t="s">
        <v>245</v>
      </c>
      <c r="F1" s="27" t="s">
        <v>13</v>
      </c>
    </row>
    <row r="2" spans="1:6" ht="14.45">
      <c r="A2" s="20" t="s">
        <v>615</v>
      </c>
      <c r="B2" s="20" t="s">
        <v>52</v>
      </c>
      <c r="C2" s="22">
        <v>5120</v>
      </c>
      <c r="D2" s="23">
        <v>128</v>
      </c>
      <c r="E2" s="22">
        <v>40</v>
      </c>
      <c r="F2" s="23"/>
    </row>
    <row r="3" spans="1:6" ht="14.45">
      <c r="A3" s="19" t="s">
        <v>616</v>
      </c>
      <c r="B3" s="19" t="s">
        <v>330</v>
      </c>
      <c r="C3" s="24">
        <v>4000</v>
      </c>
      <c r="D3" s="10">
        <v>100</v>
      </c>
      <c r="E3" s="24">
        <v>40</v>
      </c>
      <c r="F3" s="10">
        <v>132</v>
      </c>
    </row>
    <row r="4" spans="1:6" ht="14.45">
      <c r="A4" s="19" t="s">
        <v>619</v>
      </c>
      <c r="B4" s="19" t="s">
        <v>128</v>
      </c>
      <c r="C4" s="24">
        <v>4000</v>
      </c>
      <c r="D4" s="10">
        <v>100</v>
      </c>
      <c r="E4" s="24">
        <v>40</v>
      </c>
      <c r="F4" s="10">
        <v>92</v>
      </c>
    </row>
    <row r="5" spans="1:6" ht="14.45">
      <c r="A5" s="19" t="s">
        <v>620</v>
      </c>
      <c r="B5" s="19" t="s">
        <v>335</v>
      </c>
      <c r="C5" s="24"/>
      <c r="D5" s="10"/>
      <c r="E5" s="24"/>
      <c r="F5" s="10"/>
    </row>
    <row r="6" spans="1:6" ht="14.45">
      <c r="A6" s="19" t="s">
        <v>622</v>
      </c>
      <c r="B6" s="19" t="s">
        <v>296</v>
      </c>
      <c r="C6" s="24">
        <v>4000</v>
      </c>
      <c r="D6" s="10">
        <v>100</v>
      </c>
      <c r="E6" s="24">
        <v>40</v>
      </c>
      <c r="F6" s="10"/>
    </row>
    <row r="7" spans="1:6" ht="14.45">
      <c r="A7" s="19" t="s">
        <v>829</v>
      </c>
      <c r="B7" s="19" t="s">
        <v>530</v>
      </c>
      <c r="C7" s="24"/>
      <c r="D7" s="10"/>
      <c r="E7" s="24"/>
      <c r="F7" s="10"/>
    </row>
    <row r="8" spans="1:6" ht="14.45">
      <c r="A8" s="19" t="s">
        <v>623</v>
      </c>
      <c r="B8" s="19" t="s">
        <v>65</v>
      </c>
      <c r="C8" s="24">
        <v>11200</v>
      </c>
      <c r="D8" s="10">
        <v>280</v>
      </c>
      <c r="E8" s="24">
        <v>40</v>
      </c>
      <c r="F8" s="10"/>
    </row>
    <row r="9" spans="1:6" ht="14.45">
      <c r="A9" s="19" t="s">
        <v>624</v>
      </c>
      <c r="B9" s="19" t="s">
        <v>364</v>
      </c>
      <c r="C9" s="24">
        <v>5600</v>
      </c>
      <c r="D9" s="10">
        <v>140</v>
      </c>
      <c r="E9" s="24">
        <v>40</v>
      </c>
      <c r="F9" s="10"/>
    </row>
    <row r="10" spans="1:6" ht="14.45">
      <c r="A10" s="19" t="s">
        <v>625</v>
      </c>
      <c r="B10" s="19" t="s">
        <v>222</v>
      </c>
      <c r="C10" s="24">
        <v>2369</v>
      </c>
      <c r="D10" s="10">
        <v>60</v>
      </c>
      <c r="E10" s="24">
        <v>40</v>
      </c>
      <c r="F10" s="10">
        <v>121</v>
      </c>
    </row>
    <row r="11" spans="1:6" ht="14.45">
      <c r="A11" s="19" t="s">
        <v>626</v>
      </c>
      <c r="B11" s="19" t="s">
        <v>343</v>
      </c>
      <c r="C11" s="24">
        <v>8000</v>
      </c>
      <c r="D11" s="10">
        <v>200</v>
      </c>
      <c r="E11" s="24">
        <v>40</v>
      </c>
      <c r="F11" s="10">
        <v>14</v>
      </c>
    </row>
    <row r="12" spans="1:6" ht="14.45">
      <c r="A12" s="19" t="s">
        <v>630</v>
      </c>
      <c r="B12" s="19" t="s">
        <v>328</v>
      </c>
      <c r="C12" s="24">
        <v>1600</v>
      </c>
      <c r="D12" s="10">
        <v>40</v>
      </c>
      <c r="E12" s="24">
        <v>40</v>
      </c>
      <c r="F12" s="10">
        <v>116</v>
      </c>
    </row>
    <row r="13" spans="1:6" ht="14.45">
      <c r="A13" s="19" t="s">
        <v>631</v>
      </c>
      <c r="B13" s="19" t="s">
        <v>350</v>
      </c>
      <c r="C13" s="24">
        <v>6400</v>
      </c>
      <c r="D13" s="10">
        <v>160</v>
      </c>
      <c r="E13" s="24">
        <v>40</v>
      </c>
      <c r="F13" s="10">
        <v>82</v>
      </c>
    </row>
    <row r="14" spans="1:6" ht="14.45">
      <c r="A14" s="19" t="s">
        <v>830</v>
      </c>
      <c r="B14" s="19" t="s">
        <v>352</v>
      </c>
      <c r="C14" s="24"/>
      <c r="D14" s="10"/>
      <c r="E14" s="24"/>
      <c r="F14" s="10"/>
    </row>
    <row r="15" spans="1:6" ht="14.45">
      <c r="A15" s="19" t="s">
        <v>632</v>
      </c>
      <c r="B15" s="19" t="s">
        <v>364</v>
      </c>
      <c r="C15" s="24">
        <v>10000</v>
      </c>
      <c r="D15" s="10">
        <v>250</v>
      </c>
      <c r="E15" s="24">
        <v>40</v>
      </c>
      <c r="F15" s="10"/>
    </row>
    <row r="16" spans="1:6" ht="14.45">
      <c r="A16" s="19" t="s">
        <v>831</v>
      </c>
      <c r="B16" s="19" t="s">
        <v>33</v>
      </c>
      <c r="C16" s="24">
        <v>2000</v>
      </c>
      <c r="D16" s="10">
        <v>50</v>
      </c>
      <c r="E16" s="24">
        <v>40</v>
      </c>
      <c r="F16" s="10"/>
    </row>
    <row r="17" spans="1:6" ht="14.45">
      <c r="A17" s="19" t="s">
        <v>634</v>
      </c>
      <c r="B17" s="19" t="s">
        <v>296</v>
      </c>
      <c r="C17" s="24"/>
      <c r="D17" s="10"/>
      <c r="E17" s="24"/>
      <c r="F17" s="10"/>
    </row>
    <row r="18" spans="1:6" ht="14.45">
      <c r="A18" s="19" t="s">
        <v>635</v>
      </c>
      <c r="B18" s="19" t="s">
        <v>369</v>
      </c>
      <c r="C18" s="24"/>
      <c r="D18" s="10"/>
      <c r="E18" s="24"/>
      <c r="F18" s="10"/>
    </row>
    <row r="19" spans="1:6" ht="14.45">
      <c r="A19" s="19" t="s">
        <v>832</v>
      </c>
      <c r="B19" s="19" t="s">
        <v>520</v>
      </c>
      <c r="C19" s="24">
        <v>2400</v>
      </c>
      <c r="D19" s="10">
        <v>60</v>
      </c>
      <c r="E19" s="24">
        <v>40</v>
      </c>
      <c r="F19" s="10">
        <v>29</v>
      </c>
    </row>
    <row r="20" spans="1:6" ht="14.45">
      <c r="A20" s="19" t="s">
        <v>636</v>
      </c>
      <c r="B20" s="19" t="s">
        <v>299</v>
      </c>
      <c r="C20" s="24">
        <v>25000</v>
      </c>
      <c r="D20" s="10">
        <v>625</v>
      </c>
      <c r="E20" s="24">
        <v>40</v>
      </c>
      <c r="F20" s="10">
        <v>204</v>
      </c>
    </row>
    <row r="21" spans="1:6" ht="14.45">
      <c r="A21" s="19" t="s">
        <v>833</v>
      </c>
      <c r="B21" s="19" t="s">
        <v>33</v>
      </c>
      <c r="C21" s="24">
        <v>1200</v>
      </c>
      <c r="D21" s="10">
        <v>30</v>
      </c>
      <c r="E21" s="24">
        <v>40</v>
      </c>
      <c r="F21" s="10">
        <v>197</v>
      </c>
    </row>
    <row r="22" spans="1:6" ht="14.45">
      <c r="A22" s="19" t="s">
        <v>638</v>
      </c>
      <c r="B22" s="19" t="s">
        <v>37</v>
      </c>
      <c r="C22" s="24"/>
      <c r="D22" s="10"/>
      <c r="E22" s="24"/>
      <c r="F22" s="10"/>
    </row>
    <row r="23" spans="1:6" ht="14.45">
      <c r="A23" s="19" t="s">
        <v>640</v>
      </c>
      <c r="B23" s="19" t="s">
        <v>362</v>
      </c>
      <c r="C23" s="24"/>
      <c r="D23" s="10"/>
      <c r="E23" s="24"/>
      <c r="F23" s="10"/>
    </row>
    <row r="24" spans="1:6" ht="14.45">
      <c r="A24" s="19" t="s">
        <v>834</v>
      </c>
      <c r="B24" s="19" t="s">
        <v>300</v>
      </c>
      <c r="C24" s="24">
        <v>5566</v>
      </c>
      <c r="D24" s="10">
        <v>191</v>
      </c>
      <c r="E24" s="24">
        <v>29</v>
      </c>
      <c r="F24" s="10">
        <v>294</v>
      </c>
    </row>
    <row r="25" spans="1:6" ht="14.45">
      <c r="A25" s="19" t="s">
        <v>641</v>
      </c>
      <c r="B25" s="19" t="s">
        <v>364</v>
      </c>
      <c r="C25" s="24"/>
      <c r="D25" s="10"/>
      <c r="E25" s="24"/>
      <c r="F25" s="10"/>
    </row>
    <row r="26" spans="1:6" ht="14.45">
      <c r="A26" s="19" t="s">
        <v>835</v>
      </c>
      <c r="B26" s="19" t="s">
        <v>362</v>
      </c>
      <c r="C26" s="24"/>
      <c r="D26" s="10"/>
      <c r="E26" s="24"/>
      <c r="F26" s="10"/>
    </row>
    <row r="27" spans="1:6" ht="14.45">
      <c r="A27" s="19" t="s">
        <v>646</v>
      </c>
      <c r="B27" s="19" t="s">
        <v>352</v>
      </c>
      <c r="C27" s="24"/>
      <c r="D27" s="10"/>
      <c r="E27" s="24"/>
      <c r="F27" s="10"/>
    </row>
    <row r="28" spans="1:6" ht="14.45">
      <c r="A28" s="19" t="s">
        <v>647</v>
      </c>
      <c r="B28" s="19" t="s">
        <v>362</v>
      </c>
      <c r="C28" s="24">
        <v>12000</v>
      </c>
      <c r="D28" s="10">
        <v>300</v>
      </c>
      <c r="E28" s="24">
        <v>40</v>
      </c>
      <c r="F28" s="10"/>
    </row>
    <row r="29" spans="1:6" ht="14.45">
      <c r="A29" s="19" t="s">
        <v>836</v>
      </c>
      <c r="B29" s="19" t="s">
        <v>362</v>
      </c>
      <c r="C29" s="24"/>
      <c r="D29" s="10"/>
      <c r="E29" s="24"/>
      <c r="F29" s="10"/>
    </row>
    <row r="30" spans="1:6" ht="14.45">
      <c r="A30" s="19" t="s">
        <v>652</v>
      </c>
      <c r="B30" s="19" t="s">
        <v>653</v>
      </c>
      <c r="C30" s="24">
        <v>4000</v>
      </c>
      <c r="D30" s="10">
        <v>100</v>
      </c>
      <c r="E30" s="24">
        <v>40</v>
      </c>
      <c r="F30" s="10"/>
    </row>
    <row r="31" spans="1:6" ht="14.45">
      <c r="A31" s="19" t="s">
        <v>655</v>
      </c>
      <c r="B31" s="19" t="s">
        <v>656</v>
      </c>
      <c r="C31" s="24">
        <v>9000</v>
      </c>
      <c r="D31" s="10">
        <v>225</v>
      </c>
      <c r="E31" s="24">
        <v>40</v>
      </c>
      <c r="F31" s="10">
        <v>326</v>
      </c>
    </row>
    <row r="32" spans="1:6" ht="14.45">
      <c r="A32" s="19" t="s">
        <v>657</v>
      </c>
      <c r="B32" s="19" t="s">
        <v>362</v>
      </c>
      <c r="C32" s="24">
        <v>6000</v>
      </c>
      <c r="D32" s="10">
        <v>150</v>
      </c>
      <c r="E32" s="24">
        <v>40</v>
      </c>
      <c r="F32" s="10"/>
    </row>
    <row r="33" spans="1:6" ht="14.45">
      <c r="A33" s="19" t="s">
        <v>658</v>
      </c>
      <c r="B33" s="19" t="s">
        <v>60</v>
      </c>
      <c r="C33" s="24"/>
      <c r="D33" s="10"/>
      <c r="E33" s="24"/>
      <c r="F33" s="10"/>
    </row>
    <row r="34" spans="1:6" ht="14.45">
      <c r="A34" s="19" t="s">
        <v>660</v>
      </c>
      <c r="B34" s="19" t="s">
        <v>364</v>
      </c>
      <c r="C34" s="24"/>
      <c r="D34" s="10"/>
      <c r="E34" s="24"/>
      <c r="F34" s="10"/>
    </row>
    <row r="35" spans="1:6" ht="14.45">
      <c r="A35" s="19" t="s">
        <v>837</v>
      </c>
      <c r="B35" s="19" t="s">
        <v>65</v>
      </c>
      <c r="C35" s="24"/>
      <c r="D35" s="10"/>
      <c r="E35" s="24">
        <v>40</v>
      </c>
      <c r="F35" s="10">
        <v>276</v>
      </c>
    </row>
    <row r="36" spans="1:6" ht="14.45">
      <c r="A36" s="19" t="s">
        <v>662</v>
      </c>
      <c r="B36" s="19" t="s">
        <v>309</v>
      </c>
      <c r="C36" s="24"/>
      <c r="D36" s="10"/>
      <c r="E36" s="24"/>
      <c r="F36" s="10"/>
    </row>
    <row r="37" spans="1:6" ht="14.45">
      <c r="A37" s="19" t="s">
        <v>667</v>
      </c>
      <c r="B37" s="19" t="s">
        <v>65</v>
      </c>
      <c r="C37" s="24">
        <v>2622</v>
      </c>
      <c r="D37" s="10">
        <v>65</v>
      </c>
      <c r="E37" s="24">
        <v>40</v>
      </c>
      <c r="F37" s="10">
        <v>44</v>
      </c>
    </row>
    <row r="38" spans="1:6" ht="14.45">
      <c r="A38" s="19" t="s">
        <v>668</v>
      </c>
      <c r="B38" s="19" t="s">
        <v>37</v>
      </c>
      <c r="C38" s="24"/>
      <c r="D38" s="10"/>
      <c r="E38" s="24"/>
      <c r="F38" s="10"/>
    </row>
    <row r="39" spans="1:6" ht="14.45">
      <c r="A39" s="19" t="s">
        <v>669</v>
      </c>
      <c r="B39" s="19" t="s">
        <v>65</v>
      </c>
      <c r="C39" s="24">
        <v>4600</v>
      </c>
      <c r="D39" s="10">
        <v>115</v>
      </c>
      <c r="E39" s="24">
        <v>40</v>
      </c>
      <c r="F39" s="10">
        <v>60</v>
      </c>
    </row>
    <row r="40" spans="1:6" ht="14.45">
      <c r="A40" s="19" t="s">
        <v>670</v>
      </c>
      <c r="B40" s="19" t="s">
        <v>387</v>
      </c>
      <c r="C40" s="24">
        <v>3346</v>
      </c>
      <c r="D40" s="10">
        <v>84</v>
      </c>
      <c r="E40" s="24">
        <v>40</v>
      </c>
      <c r="F40" s="10">
        <v>108</v>
      </c>
    </row>
    <row r="41" spans="1:6" ht="14.45">
      <c r="A41" s="19" t="s">
        <v>671</v>
      </c>
      <c r="B41" s="19" t="s">
        <v>389</v>
      </c>
      <c r="C41" s="24"/>
      <c r="D41" s="10"/>
      <c r="E41" s="24"/>
      <c r="F41" s="10"/>
    </row>
    <row r="42" spans="1:6" ht="14.45">
      <c r="A42" s="19" t="s">
        <v>672</v>
      </c>
      <c r="B42" s="19" t="s">
        <v>393</v>
      </c>
      <c r="C42" s="24">
        <v>7200</v>
      </c>
      <c r="D42" s="10">
        <v>180</v>
      </c>
      <c r="E42" s="24">
        <v>40</v>
      </c>
      <c r="F42" s="10">
        <v>225</v>
      </c>
    </row>
    <row r="43" spans="1:6" ht="14.45">
      <c r="A43" s="19" t="s">
        <v>674</v>
      </c>
      <c r="B43" s="19" t="s">
        <v>128</v>
      </c>
      <c r="C43" s="24"/>
      <c r="D43" s="10"/>
      <c r="E43" s="24"/>
      <c r="F43" s="10"/>
    </row>
    <row r="44" spans="1:6" ht="14.45">
      <c r="A44" s="19" t="s">
        <v>838</v>
      </c>
      <c r="B44" s="19" t="s">
        <v>839</v>
      </c>
      <c r="C44" s="24"/>
      <c r="D44" s="10"/>
      <c r="E44" s="24"/>
      <c r="F44" s="10"/>
    </row>
    <row r="45" spans="1:6" ht="14.45">
      <c r="A45" s="19" t="s">
        <v>678</v>
      </c>
      <c r="B45" s="19" t="s">
        <v>128</v>
      </c>
      <c r="C45" s="24">
        <v>6000</v>
      </c>
      <c r="D45" s="10">
        <v>150</v>
      </c>
      <c r="E45" s="24">
        <v>40</v>
      </c>
      <c r="F45" s="10">
        <v>50</v>
      </c>
    </row>
    <row r="46" spans="1:6" ht="14.45">
      <c r="A46" s="19" t="s">
        <v>840</v>
      </c>
      <c r="B46" s="19" t="s">
        <v>839</v>
      </c>
      <c r="C46" s="24"/>
      <c r="D46" s="10"/>
      <c r="E46" s="24"/>
      <c r="F46" s="10"/>
    </row>
    <row r="47" spans="1:6" ht="14.45">
      <c r="A47" s="19" t="s">
        <v>681</v>
      </c>
      <c r="B47" s="19" t="s">
        <v>33</v>
      </c>
      <c r="C47" s="24">
        <v>4000</v>
      </c>
      <c r="D47" s="10">
        <v>100</v>
      </c>
      <c r="E47" s="24">
        <v>40</v>
      </c>
      <c r="F47" s="10">
        <v>210</v>
      </c>
    </row>
    <row r="48" spans="1:6" ht="14.45">
      <c r="A48" s="19" t="s">
        <v>841</v>
      </c>
      <c r="B48" s="19" t="s">
        <v>337</v>
      </c>
      <c r="C48" s="24">
        <v>2807</v>
      </c>
      <c r="D48" s="10">
        <v>70</v>
      </c>
      <c r="E48" s="24">
        <v>40</v>
      </c>
      <c r="F48" s="10">
        <v>159</v>
      </c>
    </row>
    <row r="49" spans="1:6" ht="14.45">
      <c r="A49" s="19" t="s">
        <v>842</v>
      </c>
      <c r="B49" s="19" t="s">
        <v>352</v>
      </c>
      <c r="C49" s="24"/>
      <c r="D49" s="10"/>
      <c r="E49" s="24"/>
      <c r="F49" s="10"/>
    </row>
    <row r="50" spans="1:6" ht="14.45">
      <c r="A50" s="19" t="s">
        <v>683</v>
      </c>
      <c r="B50" s="19" t="s">
        <v>364</v>
      </c>
      <c r="C50" s="24">
        <v>14710</v>
      </c>
      <c r="D50" s="10">
        <v>367</v>
      </c>
      <c r="E50" s="24">
        <v>40</v>
      </c>
      <c r="F50" s="10"/>
    </row>
    <row r="51" spans="1:6" ht="14.45">
      <c r="A51" s="19" t="s">
        <v>685</v>
      </c>
      <c r="B51" s="19" t="s">
        <v>111</v>
      </c>
      <c r="C51" s="24">
        <v>7000</v>
      </c>
      <c r="D51" s="10">
        <v>175</v>
      </c>
      <c r="E51" s="24">
        <v>40</v>
      </c>
      <c r="F51" s="10">
        <v>86</v>
      </c>
    </row>
    <row r="52" spans="1:6" ht="14.45">
      <c r="A52" s="19" t="s">
        <v>686</v>
      </c>
      <c r="B52" s="19" t="s">
        <v>65</v>
      </c>
      <c r="C52" s="24">
        <v>18502</v>
      </c>
      <c r="D52" s="10">
        <v>463</v>
      </c>
      <c r="E52" s="24">
        <v>40</v>
      </c>
      <c r="F52" s="10">
        <v>106</v>
      </c>
    </row>
    <row r="53" spans="1:6" ht="14.45">
      <c r="A53" s="19" t="s">
        <v>687</v>
      </c>
      <c r="B53" s="19" t="s">
        <v>418</v>
      </c>
      <c r="C53" s="24">
        <v>12000</v>
      </c>
      <c r="D53" s="10">
        <v>300</v>
      </c>
      <c r="E53" s="24">
        <v>40</v>
      </c>
      <c r="F53" s="10">
        <v>365</v>
      </c>
    </row>
    <row r="54" spans="1:6" ht="14.45">
      <c r="A54" s="19" t="s">
        <v>689</v>
      </c>
      <c r="B54" s="19" t="s">
        <v>299</v>
      </c>
      <c r="C54" s="24">
        <v>5000</v>
      </c>
      <c r="D54" s="10">
        <v>125</v>
      </c>
      <c r="E54" s="24">
        <v>40</v>
      </c>
      <c r="F54" s="10"/>
    </row>
    <row r="55" spans="1:6" ht="14.45">
      <c r="A55" s="19" t="s">
        <v>690</v>
      </c>
      <c r="B55" s="19" t="s">
        <v>364</v>
      </c>
      <c r="C55" s="24"/>
      <c r="D55" s="10"/>
      <c r="E55" s="24"/>
      <c r="F55" s="10"/>
    </row>
    <row r="56" spans="1:6" ht="14.45">
      <c r="A56" s="19" t="s">
        <v>691</v>
      </c>
      <c r="B56" s="19" t="s">
        <v>345</v>
      </c>
      <c r="C56" s="24"/>
      <c r="D56" s="10"/>
      <c r="E56" s="24"/>
      <c r="F56" s="10"/>
    </row>
    <row r="57" spans="1:6" ht="14.45">
      <c r="A57" s="19" t="s">
        <v>693</v>
      </c>
      <c r="B57" s="19" t="s">
        <v>309</v>
      </c>
      <c r="C57" s="24"/>
      <c r="D57" s="10"/>
      <c r="E57" s="24"/>
      <c r="F57" s="10"/>
    </row>
    <row r="58" spans="1:6" ht="14.45">
      <c r="A58" s="19" t="s">
        <v>843</v>
      </c>
      <c r="B58" s="19" t="s">
        <v>296</v>
      </c>
      <c r="C58" s="24"/>
      <c r="D58" s="10"/>
      <c r="E58" s="24"/>
      <c r="F58" s="10"/>
    </row>
    <row r="59" spans="1:6" ht="14.45">
      <c r="A59" s="19" t="s">
        <v>695</v>
      </c>
      <c r="B59" s="19" t="s">
        <v>299</v>
      </c>
      <c r="C59" s="24">
        <v>8000</v>
      </c>
      <c r="D59" s="10">
        <v>200</v>
      </c>
      <c r="E59" s="24">
        <v>40</v>
      </c>
      <c r="F59" s="10"/>
    </row>
    <row r="60" spans="1:6" ht="14.45">
      <c r="A60" s="19" t="s">
        <v>844</v>
      </c>
      <c r="B60" s="19" t="s">
        <v>222</v>
      </c>
      <c r="C60" s="24">
        <v>2918</v>
      </c>
      <c r="D60" s="10">
        <v>72</v>
      </c>
      <c r="E60" s="24">
        <v>40</v>
      </c>
      <c r="F60" s="10"/>
    </row>
    <row r="61" spans="1:6" ht="14.45">
      <c r="A61" s="19" t="s">
        <v>698</v>
      </c>
      <c r="B61" s="19" t="s">
        <v>629</v>
      </c>
      <c r="C61" s="24">
        <v>1167</v>
      </c>
      <c r="D61" s="10">
        <v>30</v>
      </c>
      <c r="E61" s="24">
        <v>40</v>
      </c>
      <c r="F61" s="10"/>
    </row>
    <row r="62" spans="1:6" ht="14.45">
      <c r="A62" s="19" t="s">
        <v>699</v>
      </c>
      <c r="B62" s="19" t="s">
        <v>77</v>
      </c>
      <c r="C62" s="24">
        <v>8000</v>
      </c>
      <c r="D62" s="10">
        <v>200</v>
      </c>
      <c r="E62" s="24">
        <v>40</v>
      </c>
      <c r="F62" s="10">
        <v>107</v>
      </c>
    </row>
    <row r="63" spans="1:6" ht="14.45">
      <c r="A63" s="19" t="s">
        <v>845</v>
      </c>
      <c r="B63" s="19" t="s">
        <v>33</v>
      </c>
      <c r="C63" s="24">
        <v>5280</v>
      </c>
      <c r="D63" s="10">
        <v>132</v>
      </c>
      <c r="E63" s="24">
        <v>40</v>
      </c>
      <c r="F63" s="10"/>
    </row>
    <row r="64" spans="1:6" ht="14.45">
      <c r="A64" s="19" t="s">
        <v>703</v>
      </c>
      <c r="B64" s="19" t="s">
        <v>440</v>
      </c>
      <c r="C64" s="24">
        <v>5193</v>
      </c>
      <c r="D64" s="10">
        <v>130</v>
      </c>
      <c r="E64" s="24">
        <v>40</v>
      </c>
      <c r="F64" s="10"/>
    </row>
    <row r="65" spans="1:6" ht="14.45">
      <c r="A65" s="19" t="s">
        <v>704</v>
      </c>
      <c r="B65" s="19" t="s">
        <v>418</v>
      </c>
      <c r="C65" s="24"/>
      <c r="D65" s="10"/>
      <c r="E65" s="24"/>
      <c r="F65" s="10"/>
    </row>
    <row r="66" spans="1:6" ht="14.45">
      <c r="A66" s="19" t="s">
        <v>708</v>
      </c>
      <c r="B66" s="19" t="s">
        <v>57</v>
      </c>
      <c r="C66" s="24">
        <v>25000</v>
      </c>
      <c r="D66" s="10"/>
      <c r="E66" s="24">
        <v>40</v>
      </c>
      <c r="F66" s="10">
        <v>28</v>
      </c>
    </row>
    <row r="67" spans="1:6" ht="14.45">
      <c r="A67" s="19" t="s">
        <v>710</v>
      </c>
      <c r="B67" s="19" t="s">
        <v>364</v>
      </c>
      <c r="C67" s="24">
        <v>4000</v>
      </c>
      <c r="D67" s="10">
        <v>100</v>
      </c>
      <c r="E67" s="24">
        <v>40</v>
      </c>
      <c r="F67" s="10"/>
    </row>
    <row r="68" spans="1:6" ht="14.45">
      <c r="A68" s="19" t="s">
        <v>714</v>
      </c>
      <c r="B68" s="19" t="s">
        <v>364</v>
      </c>
      <c r="C68" s="24"/>
      <c r="D68" s="10"/>
      <c r="E68" s="24"/>
      <c r="F68" s="10"/>
    </row>
    <row r="69" spans="1:6" ht="14.45">
      <c r="A69" s="19" t="s">
        <v>715</v>
      </c>
      <c r="B69" s="19" t="s">
        <v>111</v>
      </c>
      <c r="C69" s="24">
        <v>2400</v>
      </c>
      <c r="D69" s="10">
        <v>60</v>
      </c>
      <c r="E69" s="24">
        <v>40</v>
      </c>
      <c r="F69" s="10">
        <v>62</v>
      </c>
    </row>
    <row r="70" spans="1:6" ht="14.45">
      <c r="A70" s="19" t="s">
        <v>717</v>
      </c>
      <c r="B70" s="19" t="s">
        <v>309</v>
      </c>
      <c r="C70" s="24"/>
      <c r="D70" s="10"/>
      <c r="E70" s="24"/>
      <c r="F70" s="10"/>
    </row>
    <row r="71" spans="1:6" ht="14.45">
      <c r="A71" s="19" t="s">
        <v>718</v>
      </c>
      <c r="B71" s="19" t="s">
        <v>284</v>
      </c>
      <c r="C71" s="24">
        <v>2000</v>
      </c>
      <c r="D71" s="10">
        <v>50</v>
      </c>
      <c r="E71" s="24">
        <v>40</v>
      </c>
      <c r="F71" s="10">
        <v>52</v>
      </c>
    </row>
    <row r="72" spans="1:6" ht="14.45">
      <c r="A72" s="19" t="s">
        <v>846</v>
      </c>
      <c r="B72" s="19" t="s">
        <v>305</v>
      </c>
      <c r="C72" s="24">
        <v>10000</v>
      </c>
      <c r="D72" s="10">
        <v>250</v>
      </c>
      <c r="E72" s="24">
        <v>40</v>
      </c>
      <c r="F72" s="10"/>
    </row>
    <row r="73" spans="1:6" ht="14.45">
      <c r="A73" s="19" t="s">
        <v>725</v>
      </c>
      <c r="B73" s="19" t="s">
        <v>389</v>
      </c>
      <c r="C73" s="24"/>
      <c r="D73" s="10"/>
      <c r="E73" s="24"/>
      <c r="F73" s="10"/>
    </row>
    <row r="74" spans="1:6" ht="14.45">
      <c r="A74" s="19" t="s">
        <v>727</v>
      </c>
      <c r="B74" s="19" t="s">
        <v>360</v>
      </c>
      <c r="C74" s="24">
        <v>3104</v>
      </c>
      <c r="D74" s="10">
        <v>282</v>
      </c>
      <c r="E74" s="24">
        <v>11</v>
      </c>
      <c r="F74" s="10"/>
    </row>
    <row r="75" spans="1:6" ht="14.45">
      <c r="A75" s="19" t="s">
        <v>729</v>
      </c>
      <c r="B75" s="19" t="s">
        <v>364</v>
      </c>
      <c r="C75" s="24">
        <v>8000</v>
      </c>
      <c r="D75" s="10">
        <v>200</v>
      </c>
      <c r="E75" s="24">
        <v>40</v>
      </c>
      <c r="F75" s="10"/>
    </row>
    <row r="76" spans="1:6" ht="14.45">
      <c r="A76" s="19" t="s">
        <v>731</v>
      </c>
      <c r="B76" s="19" t="s">
        <v>732</v>
      </c>
      <c r="C76" s="24">
        <v>6000</v>
      </c>
      <c r="D76" s="10">
        <v>150</v>
      </c>
      <c r="E76" s="24">
        <v>40</v>
      </c>
      <c r="F76" s="10">
        <v>332</v>
      </c>
    </row>
    <row r="77" spans="1:6" ht="14.45">
      <c r="A77" s="19" t="s">
        <v>733</v>
      </c>
      <c r="B77" s="19" t="s">
        <v>37</v>
      </c>
      <c r="C77" s="24">
        <v>1440</v>
      </c>
      <c r="D77" s="10">
        <v>36</v>
      </c>
      <c r="E77" s="24">
        <v>40</v>
      </c>
      <c r="F77" s="10">
        <v>20</v>
      </c>
    </row>
    <row r="78" spans="1:6" ht="14.45">
      <c r="A78" s="19" t="s">
        <v>734</v>
      </c>
      <c r="B78" s="19" t="s">
        <v>170</v>
      </c>
      <c r="C78" s="24"/>
      <c r="D78" s="10"/>
      <c r="E78" s="24"/>
      <c r="F78" s="10"/>
    </row>
    <row r="79" spans="1:6" ht="14.45">
      <c r="A79" s="19" t="s">
        <v>735</v>
      </c>
      <c r="B79" s="19" t="s">
        <v>65</v>
      </c>
      <c r="C79" s="24"/>
      <c r="D79" s="10"/>
      <c r="E79" s="24"/>
      <c r="F79" s="10"/>
    </row>
    <row r="80" spans="1:6" ht="14.45">
      <c r="A80" s="19" t="s">
        <v>847</v>
      </c>
      <c r="B80" s="19" t="s">
        <v>296</v>
      </c>
      <c r="C80" s="24">
        <v>4000</v>
      </c>
      <c r="D80" s="10">
        <v>100</v>
      </c>
      <c r="E80" s="24">
        <v>40</v>
      </c>
      <c r="F80" s="10"/>
    </row>
    <row r="81" spans="1:6" ht="14.45">
      <c r="A81" s="19" t="s">
        <v>738</v>
      </c>
      <c r="B81" s="19" t="s">
        <v>398</v>
      </c>
      <c r="C81" s="24"/>
      <c r="D81" s="10"/>
      <c r="E81" s="24"/>
      <c r="F81" s="10"/>
    </row>
    <row r="82" spans="1:6" ht="14.45">
      <c r="A82" s="19" t="s">
        <v>739</v>
      </c>
      <c r="B82" s="19" t="s">
        <v>299</v>
      </c>
      <c r="C82" s="24"/>
      <c r="D82" s="10"/>
      <c r="E82" s="24"/>
      <c r="F82" s="10"/>
    </row>
    <row r="83" spans="1:6" ht="14.45">
      <c r="A83" s="19" t="s">
        <v>740</v>
      </c>
      <c r="B83" s="19" t="s">
        <v>300</v>
      </c>
      <c r="C83" s="24">
        <v>5984</v>
      </c>
      <c r="D83" s="10">
        <v>150</v>
      </c>
      <c r="E83" s="24">
        <v>40</v>
      </c>
      <c r="F83" s="10">
        <v>217</v>
      </c>
    </row>
    <row r="84" spans="1:6" ht="14.45">
      <c r="A84" s="19" t="s">
        <v>743</v>
      </c>
      <c r="B84" s="19" t="s">
        <v>352</v>
      </c>
      <c r="C84" s="24"/>
      <c r="D84" s="10"/>
      <c r="E84" s="24"/>
      <c r="F84" s="10"/>
    </row>
    <row r="85" spans="1:6" ht="14.45">
      <c r="A85" s="19" t="s">
        <v>744</v>
      </c>
      <c r="B85" s="19" t="s">
        <v>364</v>
      </c>
      <c r="C85" s="24"/>
      <c r="D85" s="10"/>
      <c r="E85" s="24"/>
      <c r="F85" s="10"/>
    </row>
    <row r="86" spans="1:6" ht="14.45">
      <c r="A86" s="19" t="s">
        <v>848</v>
      </c>
      <c r="B86" s="19" t="s">
        <v>33</v>
      </c>
      <c r="C86" s="24">
        <v>19600</v>
      </c>
      <c r="D86" s="10">
        <v>490</v>
      </c>
      <c r="E86" s="24">
        <v>40</v>
      </c>
      <c r="F86" s="10">
        <v>80</v>
      </c>
    </row>
    <row r="87" spans="1:6" ht="14.45">
      <c r="A87" s="19" t="s">
        <v>748</v>
      </c>
      <c r="B87" s="19" t="s">
        <v>500</v>
      </c>
      <c r="C87" s="24">
        <v>6000</v>
      </c>
      <c r="D87" s="10">
        <v>150</v>
      </c>
      <c r="E87" s="24">
        <v>40</v>
      </c>
      <c r="F87" s="10">
        <v>150</v>
      </c>
    </row>
    <row r="88" spans="1:6" ht="14.45">
      <c r="A88" s="19" t="s">
        <v>750</v>
      </c>
      <c r="B88" s="19" t="s">
        <v>284</v>
      </c>
      <c r="C88" s="24">
        <v>3200</v>
      </c>
      <c r="D88" s="10">
        <v>80</v>
      </c>
      <c r="E88" s="24">
        <v>40</v>
      </c>
      <c r="F88" s="10"/>
    </row>
    <row r="89" spans="1:6" ht="14.45">
      <c r="A89" s="19" t="s">
        <v>849</v>
      </c>
      <c r="B89" s="19" t="s">
        <v>33</v>
      </c>
      <c r="C89" s="24">
        <v>2280</v>
      </c>
      <c r="D89" s="10">
        <v>57</v>
      </c>
      <c r="E89" s="24">
        <v>40</v>
      </c>
      <c r="F89" s="10"/>
    </row>
    <row r="90" spans="1:6" ht="14.45">
      <c r="A90" s="19" t="s">
        <v>850</v>
      </c>
      <c r="B90" s="19" t="s">
        <v>300</v>
      </c>
      <c r="C90" s="24">
        <v>8000</v>
      </c>
      <c r="D90" s="10">
        <v>200</v>
      </c>
      <c r="E90" s="24">
        <v>40</v>
      </c>
      <c r="F90" s="10"/>
    </row>
    <row r="91" spans="1:6" ht="14.45">
      <c r="A91" s="19" t="s">
        <v>751</v>
      </c>
      <c r="B91" s="19" t="s">
        <v>752</v>
      </c>
      <c r="C91" s="24"/>
      <c r="D91" s="10"/>
      <c r="E91" s="24"/>
      <c r="F91" s="10"/>
    </row>
    <row r="92" spans="1:6" ht="14.45">
      <c r="A92" s="19" t="s">
        <v>851</v>
      </c>
      <c r="B92" s="19" t="s">
        <v>732</v>
      </c>
      <c r="C92" s="24">
        <v>10000</v>
      </c>
      <c r="D92" s="10">
        <v>250</v>
      </c>
      <c r="E92" s="24">
        <v>40</v>
      </c>
      <c r="F92" s="10">
        <v>252</v>
      </c>
    </row>
    <row r="93" spans="1:6" ht="14.45">
      <c r="A93" s="19" t="s">
        <v>852</v>
      </c>
      <c r="B93" s="19" t="s">
        <v>549</v>
      </c>
      <c r="C93" s="24"/>
      <c r="D93" s="10"/>
      <c r="E93" s="24"/>
      <c r="F93" s="10"/>
    </row>
    <row r="94" spans="1:6" ht="14.45">
      <c r="A94" s="19" t="s">
        <v>853</v>
      </c>
      <c r="B94" s="19" t="s">
        <v>305</v>
      </c>
      <c r="C94" s="24">
        <v>8320</v>
      </c>
      <c r="D94" s="10">
        <v>208</v>
      </c>
      <c r="E94" s="24">
        <v>40</v>
      </c>
      <c r="F94" s="10"/>
    </row>
    <row r="95" spans="1:6" ht="14.45">
      <c r="A95" s="19" t="s">
        <v>753</v>
      </c>
      <c r="B95" s="19" t="s">
        <v>102</v>
      </c>
      <c r="C95" s="24">
        <v>4417</v>
      </c>
      <c r="D95" s="10">
        <v>110</v>
      </c>
      <c r="E95" s="24">
        <v>40</v>
      </c>
      <c r="F95" s="10">
        <v>295</v>
      </c>
    </row>
    <row r="96" spans="1:6" ht="14.45">
      <c r="A96" s="19" t="s">
        <v>754</v>
      </c>
      <c r="B96" s="19" t="s">
        <v>300</v>
      </c>
      <c r="C96" s="24">
        <v>8749</v>
      </c>
      <c r="D96" s="10">
        <v>218</v>
      </c>
      <c r="E96" s="24">
        <v>40</v>
      </c>
      <c r="F96" s="10">
        <v>91</v>
      </c>
    </row>
    <row r="97" spans="1:6" ht="14.45">
      <c r="A97" s="19" t="s">
        <v>755</v>
      </c>
      <c r="B97" s="19" t="s">
        <v>369</v>
      </c>
      <c r="C97" s="24">
        <v>8333</v>
      </c>
      <c r="D97" s="10">
        <v>208</v>
      </c>
      <c r="E97" s="24">
        <v>40</v>
      </c>
      <c r="F97" s="10"/>
    </row>
    <row r="98" spans="1:6" ht="14.45">
      <c r="A98" s="19" t="s">
        <v>756</v>
      </c>
      <c r="B98" s="19" t="s">
        <v>77</v>
      </c>
      <c r="C98" s="24">
        <v>8000</v>
      </c>
      <c r="D98" s="10">
        <v>200</v>
      </c>
      <c r="E98" s="24">
        <v>40</v>
      </c>
      <c r="F98" s="10"/>
    </row>
    <row r="99" spans="1:6" ht="14.45">
      <c r="A99" s="19" t="s">
        <v>854</v>
      </c>
      <c r="B99" s="19" t="s">
        <v>274</v>
      </c>
      <c r="C99" s="24">
        <v>1050</v>
      </c>
      <c r="D99" s="10">
        <v>27</v>
      </c>
      <c r="E99" s="24">
        <v>38</v>
      </c>
      <c r="F99" s="10">
        <v>197</v>
      </c>
    </row>
    <row r="100" spans="1:6" ht="14.45">
      <c r="A100" s="19" t="s">
        <v>855</v>
      </c>
      <c r="B100" s="19" t="s">
        <v>352</v>
      </c>
      <c r="C100" s="24">
        <v>12000</v>
      </c>
      <c r="D100" s="10">
        <v>300</v>
      </c>
      <c r="E100" s="24">
        <v>40</v>
      </c>
      <c r="F100" s="10">
        <v>134</v>
      </c>
    </row>
    <row r="101" spans="1:6" ht="14.45">
      <c r="A101" s="19" t="s">
        <v>856</v>
      </c>
      <c r="B101" s="19" t="s">
        <v>65</v>
      </c>
      <c r="C101" s="24">
        <v>8000</v>
      </c>
      <c r="D101" s="10">
        <v>200</v>
      </c>
      <c r="E101" s="24">
        <v>40</v>
      </c>
      <c r="F101" s="10"/>
    </row>
    <row r="102" spans="1:6" ht="14.45">
      <c r="A102" s="19" t="s">
        <v>760</v>
      </c>
      <c r="B102" s="19" t="s">
        <v>328</v>
      </c>
      <c r="C102" s="24"/>
      <c r="D102" s="10"/>
      <c r="E102" s="24">
        <v>40</v>
      </c>
      <c r="F102" s="10">
        <v>52</v>
      </c>
    </row>
    <row r="103" spans="1:6" ht="14.45">
      <c r="A103" s="19" t="s">
        <v>761</v>
      </c>
      <c r="B103" s="19" t="s">
        <v>170</v>
      </c>
      <c r="C103" s="24">
        <v>5000</v>
      </c>
      <c r="D103" s="10">
        <v>138</v>
      </c>
      <c r="E103" s="24">
        <v>36</v>
      </c>
      <c r="F103" s="10"/>
    </row>
    <row r="104" spans="1:6" ht="14.45">
      <c r="A104" s="19" t="s">
        <v>762</v>
      </c>
      <c r="B104" s="19" t="s">
        <v>350</v>
      </c>
      <c r="C104" s="24"/>
      <c r="D104" s="10"/>
      <c r="E104" s="24"/>
      <c r="F104" s="10"/>
    </row>
    <row r="105" spans="1:6" ht="14.45">
      <c r="A105" s="19" t="s">
        <v>763</v>
      </c>
      <c r="B105" s="19" t="s">
        <v>369</v>
      </c>
      <c r="C105" s="24">
        <v>4000</v>
      </c>
      <c r="D105" s="10">
        <v>100</v>
      </c>
      <c r="E105" s="24">
        <v>40</v>
      </c>
      <c r="F105" s="10">
        <v>46</v>
      </c>
    </row>
    <row r="106" spans="1:6" ht="14.45">
      <c r="A106" s="19" t="s">
        <v>857</v>
      </c>
      <c r="B106" s="19" t="s">
        <v>530</v>
      </c>
      <c r="C106" s="24"/>
      <c r="D106" s="10"/>
      <c r="E106" s="24"/>
      <c r="F106" s="10"/>
    </row>
    <row r="107" spans="1:6" ht="14.45">
      <c r="A107" s="19" t="s">
        <v>764</v>
      </c>
      <c r="B107" s="19" t="s">
        <v>352</v>
      </c>
      <c r="C107" s="24">
        <v>6043</v>
      </c>
      <c r="D107" s="10">
        <v>151</v>
      </c>
      <c r="E107" s="24">
        <v>40</v>
      </c>
      <c r="F107" s="10">
        <v>258</v>
      </c>
    </row>
    <row r="108" spans="1:6" ht="14.45">
      <c r="A108" s="19" t="s">
        <v>766</v>
      </c>
      <c r="B108" s="19" t="s">
        <v>653</v>
      </c>
      <c r="C108" s="24">
        <v>4000</v>
      </c>
      <c r="D108" s="10">
        <v>100</v>
      </c>
      <c r="E108" s="24">
        <v>40</v>
      </c>
      <c r="F108" s="10"/>
    </row>
    <row r="109" spans="1:6" ht="14.45">
      <c r="A109" s="19" t="s">
        <v>768</v>
      </c>
      <c r="B109" s="19" t="s">
        <v>653</v>
      </c>
      <c r="C109" s="24"/>
      <c r="D109" s="10"/>
      <c r="E109" s="24"/>
      <c r="F109" s="10"/>
    </row>
    <row r="110" spans="1:6" ht="14.45">
      <c r="A110" s="19" t="s">
        <v>769</v>
      </c>
      <c r="B110" s="19" t="s">
        <v>328</v>
      </c>
      <c r="C110" s="24"/>
      <c r="D110" s="10"/>
      <c r="E110" s="24"/>
      <c r="F110" s="10"/>
    </row>
    <row r="111" spans="1:6" ht="14.45">
      <c r="A111" s="19" t="s">
        <v>770</v>
      </c>
      <c r="B111" s="19" t="s">
        <v>328</v>
      </c>
      <c r="C111" s="24">
        <v>4000</v>
      </c>
      <c r="D111" s="10">
        <v>100</v>
      </c>
      <c r="E111" s="24">
        <v>40</v>
      </c>
      <c r="F111" s="10"/>
    </row>
    <row r="112" spans="1:6" ht="14.45">
      <c r="A112" s="19" t="s">
        <v>771</v>
      </c>
      <c r="B112" s="19" t="s">
        <v>544</v>
      </c>
      <c r="C112" s="24">
        <v>3112</v>
      </c>
      <c r="D112" s="10">
        <v>77</v>
      </c>
      <c r="E112" s="24">
        <v>40</v>
      </c>
      <c r="F112" s="10">
        <v>42</v>
      </c>
    </row>
    <row r="113" spans="1:6" ht="14.45">
      <c r="A113" s="19" t="s">
        <v>858</v>
      </c>
      <c r="B113" s="19" t="s">
        <v>352</v>
      </c>
      <c r="C113" s="24"/>
      <c r="D113" s="10"/>
      <c r="E113" s="24"/>
      <c r="F113" s="10"/>
    </row>
    <row r="114" spans="1:6" ht="14.45">
      <c r="A114" s="19" t="s">
        <v>773</v>
      </c>
      <c r="B114" s="19" t="s">
        <v>102</v>
      </c>
      <c r="C114" s="24">
        <v>10800</v>
      </c>
      <c r="D114" s="10">
        <v>270</v>
      </c>
      <c r="E114" s="24">
        <v>40</v>
      </c>
      <c r="F114" s="10">
        <v>190</v>
      </c>
    </row>
    <row r="115" spans="1:6" ht="14.45">
      <c r="A115" s="19" t="s">
        <v>774</v>
      </c>
      <c r="B115" s="19" t="s">
        <v>362</v>
      </c>
      <c r="C115" s="24"/>
      <c r="D115" s="10"/>
      <c r="E115" s="24"/>
      <c r="F115" s="10"/>
    </row>
    <row r="116" spans="1:6" ht="14.45">
      <c r="A116" s="19" t="s">
        <v>775</v>
      </c>
      <c r="B116" s="19" t="s">
        <v>500</v>
      </c>
      <c r="C116" s="24">
        <v>6000</v>
      </c>
      <c r="D116" s="10">
        <v>150</v>
      </c>
      <c r="E116" s="24">
        <v>40</v>
      </c>
      <c r="F116" s="10"/>
    </row>
    <row r="117" spans="1:6" ht="14.45">
      <c r="A117" s="19" t="s">
        <v>777</v>
      </c>
      <c r="B117" s="19" t="s">
        <v>418</v>
      </c>
      <c r="C117" s="24">
        <v>4000</v>
      </c>
      <c r="D117" s="10">
        <v>100</v>
      </c>
      <c r="E117" s="24">
        <v>40</v>
      </c>
      <c r="F117" s="10"/>
    </row>
    <row r="118" spans="1:6" ht="14.45">
      <c r="A118" s="19" t="s">
        <v>859</v>
      </c>
      <c r="B118" s="19" t="s">
        <v>860</v>
      </c>
      <c r="C118" s="24"/>
      <c r="D118" s="10"/>
      <c r="E118" s="24">
        <v>25</v>
      </c>
      <c r="F118" s="10">
        <v>213</v>
      </c>
    </row>
    <row r="119" spans="1:6" ht="14.45">
      <c r="A119" s="19" t="s">
        <v>778</v>
      </c>
      <c r="B119" s="19" t="s">
        <v>362</v>
      </c>
      <c r="C119" s="24">
        <v>12230</v>
      </c>
      <c r="D119" s="10">
        <v>305</v>
      </c>
      <c r="E119" s="24">
        <v>40</v>
      </c>
      <c r="F119" s="10">
        <v>323</v>
      </c>
    </row>
    <row r="120" spans="1:6" ht="14.45">
      <c r="A120" s="19" t="s">
        <v>780</v>
      </c>
      <c r="B120" s="19" t="s">
        <v>557</v>
      </c>
      <c r="C120" s="24">
        <v>20000</v>
      </c>
      <c r="D120" s="10">
        <v>500</v>
      </c>
      <c r="E120" s="24">
        <v>40</v>
      </c>
      <c r="F120" s="10">
        <v>517</v>
      </c>
    </row>
    <row r="121" spans="1:6" ht="14.45">
      <c r="A121" s="19" t="s">
        <v>782</v>
      </c>
      <c r="B121" s="19" t="s">
        <v>562</v>
      </c>
      <c r="C121" s="24"/>
      <c r="D121" s="10"/>
      <c r="E121" s="24"/>
      <c r="F121" s="10"/>
    </row>
    <row r="122" spans="1:6" ht="14.45">
      <c r="A122" s="19" t="s">
        <v>783</v>
      </c>
      <c r="B122" s="19" t="s">
        <v>418</v>
      </c>
      <c r="C122" s="24">
        <v>6000</v>
      </c>
      <c r="D122" s="10">
        <v>150</v>
      </c>
      <c r="E122" s="24">
        <v>40</v>
      </c>
      <c r="F122" s="10"/>
    </row>
    <row r="123" spans="1:6" ht="14.45">
      <c r="A123" s="19" t="s">
        <v>784</v>
      </c>
      <c r="B123" s="19" t="s">
        <v>549</v>
      </c>
      <c r="C123" s="24">
        <v>8387</v>
      </c>
      <c r="D123" s="10">
        <v>209</v>
      </c>
      <c r="E123" s="24">
        <v>40</v>
      </c>
      <c r="F123" s="10">
        <v>810</v>
      </c>
    </row>
    <row r="124" spans="1:6" ht="14.45">
      <c r="A124" s="19" t="s">
        <v>785</v>
      </c>
      <c r="B124" s="19" t="s">
        <v>369</v>
      </c>
      <c r="C124" s="24"/>
      <c r="D124" s="10"/>
      <c r="E124" s="24"/>
      <c r="F124" s="10"/>
    </row>
    <row r="125" spans="1:6" ht="14.45">
      <c r="A125" s="19" t="s">
        <v>787</v>
      </c>
      <c r="B125" s="19" t="s">
        <v>350</v>
      </c>
      <c r="C125" s="24"/>
      <c r="D125" s="10"/>
      <c r="E125" s="24"/>
      <c r="F125" s="10"/>
    </row>
    <row r="126" spans="1:6" ht="14.45">
      <c r="A126" s="19" t="s">
        <v>791</v>
      </c>
      <c r="B126" s="19" t="s">
        <v>387</v>
      </c>
      <c r="C126" s="24">
        <v>3346</v>
      </c>
      <c r="D126" s="10">
        <v>83</v>
      </c>
      <c r="E126" s="24">
        <v>40</v>
      </c>
      <c r="F126" s="10">
        <v>108</v>
      </c>
    </row>
    <row r="127" spans="1:6" ht="14.45">
      <c r="A127" s="19" t="s">
        <v>792</v>
      </c>
      <c r="B127" s="19" t="s">
        <v>544</v>
      </c>
      <c r="C127" s="24">
        <v>3112</v>
      </c>
      <c r="D127" s="10">
        <v>80</v>
      </c>
      <c r="E127" s="24">
        <v>39</v>
      </c>
      <c r="F127" s="10">
        <v>135</v>
      </c>
    </row>
    <row r="128" spans="1:6" ht="14.45">
      <c r="A128" s="19" t="s">
        <v>861</v>
      </c>
      <c r="B128" s="19" t="s">
        <v>309</v>
      </c>
      <c r="C128" s="24">
        <v>2400</v>
      </c>
      <c r="D128" s="10">
        <v>60</v>
      </c>
      <c r="E128" s="24">
        <v>40</v>
      </c>
      <c r="F128" s="10">
        <v>34</v>
      </c>
    </row>
    <row r="129" spans="1:6" ht="14.45">
      <c r="A129" s="19" t="s">
        <v>793</v>
      </c>
      <c r="B129" s="19" t="s">
        <v>440</v>
      </c>
      <c r="C129" s="24">
        <v>8000</v>
      </c>
      <c r="D129" s="10">
        <v>200</v>
      </c>
      <c r="E129" s="24">
        <v>40</v>
      </c>
      <c r="F129" s="10">
        <v>124</v>
      </c>
    </row>
    <row r="130" spans="1:6" ht="14.45">
      <c r="A130" s="19" t="s">
        <v>794</v>
      </c>
      <c r="B130" s="19" t="s">
        <v>296</v>
      </c>
      <c r="C130" s="24">
        <v>9630</v>
      </c>
      <c r="D130" s="10">
        <v>240</v>
      </c>
      <c r="E130" s="24">
        <v>40</v>
      </c>
      <c r="F130" s="10">
        <v>270</v>
      </c>
    </row>
    <row r="131" spans="1:6" ht="14.45">
      <c r="A131" s="19" t="s">
        <v>795</v>
      </c>
      <c r="B131" s="19" t="s">
        <v>111</v>
      </c>
      <c r="C131" s="24">
        <v>2283</v>
      </c>
      <c r="D131" s="10">
        <v>57</v>
      </c>
      <c r="E131" s="24">
        <v>40</v>
      </c>
      <c r="F131" s="10">
        <v>430</v>
      </c>
    </row>
    <row r="132" spans="1:6" ht="14.45">
      <c r="A132" s="19" t="s">
        <v>798</v>
      </c>
      <c r="B132" s="19" t="s">
        <v>356</v>
      </c>
      <c r="C132" s="24"/>
      <c r="D132" s="10"/>
      <c r="E132" s="24">
        <v>30</v>
      </c>
      <c r="F132" s="10">
        <v>426</v>
      </c>
    </row>
    <row r="133" spans="1:6" ht="14.45">
      <c r="A133" s="19" t="s">
        <v>799</v>
      </c>
      <c r="B133" s="19" t="s">
        <v>345</v>
      </c>
      <c r="C133" s="24"/>
      <c r="D133" s="10"/>
      <c r="E133" s="24"/>
      <c r="F133" s="10"/>
    </row>
    <row r="134" spans="1:6" ht="14.45">
      <c r="A134" s="19" t="s">
        <v>800</v>
      </c>
      <c r="B134" s="19" t="s">
        <v>65</v>
      </c>
      <c r="C134" s="24">
        <v>12000</v>
      </c>
      <c r="D134" s="10">
        <v>300</v>
      </c>
      <c r="E134" s="24">
        <v>40</v>
      </c>
      <c r="F134" s="10">
        <v>265</v>
      </c>
    </row>
    <row r="135" spans="1:6" ht="14.45">
      <c r="A135" s="19" t="s">
        <v>801</v>
      </c>
      <c r="B135" s="19" t="s">
        <v>345</v>
      </c>
      <c r="C135" s="24">
        <v>5200</v>
      </c>
      <c r="D135" s="10">
        <v>130</v>
      </c>
      <c r="E135" s="24">
        <v>40</v>
      </c>
      <c r="F135" s="10"/>
    </row>
    <row r="136" spans="1:6" ht="14.45">
      <c r="A136" s="19" t="s">
        <v>802</v>
      </c>
      <c r="B136" s="19" t="s">
        <v>299</v>
      </c>
      <c r="C136" s="24">
        <v>800</v>
      </c>
      <c r="D136" s="10">
        <v>20</v>
      </c>
      <c r="E136" s="24">
        <v>40</v>
      </c>
      <c r="F136" s="10"/>
    </row>
    <row r="137" spans="1:6" ht="14.45">
      <c r="A137" s="19" t="s">
        <v>862</v>
      </c>
      <c r="B137" s="19" t="s">
        <v>33</v>
      </c>
      <c r="C137" s="24">
        <v>3971</v>
      </c>
      <c r="D137" s="10">
        <v>99</v>
      </c>
      <c r="E137" s="24">
        <v>40</v>
      </c>
      <c r="F137" s="10">
        <v>199</v>
      </c>
    </row>
    <row r="138" spans="1:6" ht="14.45">
      <c r="A138" s="19" t="s">
        <v>803</v>
      </c>
      <c r="B138" s="19" t="s">
        <v>352</v>
      </c>
      <c r="C138" s="24"/>
      <c r="D138" s="10"/>
      <c r="E138" s="24"/>
      <c r="F138" s="10"/>
    </row>
    <row r="139" spans="1:6" ht="14.45">
      <c r="A139" s="19" t="s">
        <v>809</v>
      </c>
      <c r="B139" s="19" t="s">
        <v>309</v>
      </c>
      <c r="C139" s="24">
        <v>4000</v>
      </c>
      <c r="D139" s="10">
        <v>100</v>
      </c>
      <c r="E139" s="24">
        <v>40</v>
      </c>
      <c r="F139" s="10"/>
    </row>
    <row r="140" spans="1:6" ht="14.45">
      <c r="A140" s="19" t="s">
        <v>810</v>
      </c>
      <c r="B140" s="19" t="s">
        <v>500</v>
      </c>
      <c r="C140" s="24">
        <v>6000</v>
      </c>
      <c r="D140" s="10">
        <v>150</v>
      </c>
      <c r="E140" s="24">
        <v>40</v>
      </c>
      <c r="F140" s="10">
        <v>150</v>
      </c>
    </row>
    <row r="141" spans="1:6" ht="14.45">
      <c r="A141" s="19" t="s">
        <v>811</v>
      </c>
      <c r="B141" s="19" t="s">
        <v>330</v>
      </c>
      <c r="C141" s="24">
        <v>24000</v>
      </c>
      <c r="D141" s="10">
        <v>600</v>
      </c>
      <c r="E141" s="24">
        <v>40</v>
      </c>
      <c r="F141" s="10"/>
    </row>
    <row r="142" spans="1:6" ht="14.45">
      <c r="A142" s="19" t="s">
        <v>813</v>
      </c>
      <c r="B142" s="19" t="s">
        <v>416</v>
      </c>
      <c r="C142" s="24"/>
      <c r="D142" s="10"/>
      <c r="E142" s="24"/>
      <c r="F142" s="10"/>
    </row>
    <row r="143" spans="1:6" ht="14.45">
      <c r="A143" s="19" t="s">
        <v>815</v>
      </c>
      <c r="B143" s="19" t="s">
        <v>398</v>
      </c>
      <c r="C143" s="24">
        <v>6800</v>
      </c>
      <c r="D143" s="10">
        <v>170</v>
      </c>
      <c r="E143" s="24">
        <v>40</v>
      </c>
      <c r="F143" s="10">
        <v>20</v>
      </c>
    </row>
    <row r="144" spans="1:6" ht="14.45">
      <c r="A144" s="19" t="s">
        <v>816</v>
      </c>
      <c r="B144" s="19" t="s">
        <v>544</v>
      </c>
      <c r="C144" s="24">
        <v>3112</v>
      </c>
      <c r="D144" s="10">
        <v>78</v>
      </c>
      <c r="E144" s="24">
        <v>40</v>
      </c>
      <c r="F144" s="10">
        <v>104</v>
      </c>
    </row>
    <row r="145" spans="1:6" ht="14.45">
      <c r="A145" s="19" t="s">
        <v>817</v>
      </c>
      <c r="B145" s="19" t="s">
        <v>818</v>
      </c>
      <c r="C145" s="24"/>
      <c r="D145" s="10"/>
      <c r="E145" s="24"/>
      <c r="F145" s="10"/>
    </row>
    <row r="146" spans="1:6" ht="14.45">
      <c r="A146" s="19" t="s">
        <v>821</v>
      </c>
      <c r="B146" s="19" t="s">
        <v>364</v>
      </c>
      <c r="C146" s="24"/>
      <c r="D146" s="10"/>
      <c r="E146" s="24"/>
      <c r="F146" s="10"/>
    </row>
    <row r="147" spans="1:6" ht="14.45">
      <c r="A147" s="19" t="s">
        <v>826</v>
      </c>
      <c r="B147" s="19" t="s">
        <v>384</v>
      </c>
      <c r="C147" s="24">
        <v>2400</v>
      </c>
      <c r="D147" s="10">
        <v>60</v>
      </c>
      <c r="E147" s="24">
        <v>40</v>
      </c>
      <c r="F147" s="10">
        <v>65</v>
      </c>
    </row>
    <row r="148" spans="1:6" ht="14.45">
      <c r="A148" s="19" t="s">
        <v>827</v>
      </c>
      <c r="B148" s="19" t="s">
        <v>128</v>
      </c>
      <c r="C148" s="24"/>
      <c r="D148" s="10"/>
      <c r="E148" s="24"/>
      <c r="F148" s="10"/>
    </row>
  </sheetData>
  <autoFilter ref="A1:F1" xr:uid="{00000000-0009-0000-0000-000008000000}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rgb="FFFFFF00"/>
  </sheetPr>
  <dimension ref="A1:F53"/>
  <sheetViews>
    <sheetView topLeftCell="A16" workbookViewId="0">
      <selection activeCell="F50" sqref="F50"/>
    </sheetView>
  </sheetViews>
  <sheetFormatPr defaultRowHeight="13.5"/>
  <cols>
    <col min="1" max="1" width="49.140625" bestFit="1" customWidth="1"/>
    <col min="2" max="2" width="49.140625" customWidth="1"/>
    <col min="3" max="3" width="22.5703125" customWidth="1"/>
    <col min="4" max="4" width="26.140625" customWidth="1"/>
    <col min="5" max="5" width="32.85546875" bestFit="1" customWidth="1"/>
    <col min="6" max="6" width="22.140625" customWidth="1"/>
  </cols>
  <sheetData>
    <row r="1" spans="1:6" ht="14.45">
      <c r="A1" s="29" t="s">
        <v>277</v>
      </c>
      <c r="B1" s="29" t="s">
        <v>179</v>
      </c>
      <c r="C1" s="29" t="s">
        <v>182</v>
      </c>
      <c r="D1" s="29" t="s">
        <v>278</v>
      </c>
      <c r="E1" s="29" t="s">
        <v>245</v>
      </c>
      <c r="F1" s="29" t="s">
        <v>13</v>
      </c>
    </row>
    <row r="2" spans="1:6" ht="14.45">
      <c r="A2" s="5" t="s">
        <v>619</v>
      </c>
      <c r="B2" s="5" t="s">
        <v>128</v>
      </c>
      <c r="C2" s="6">
        <v>8000</v>
      </c>
      <c r="D2" s="25">
        <f t="shared" ref="D2:D49" si="0">C2/E2</f>
        <v>200</v>
      </c>
      <c r="E2" s="6">
        <v>40</v>
      </c>
      <c r="F2" s="5">
        <v>400</v>
      </c>
    </row>
    <row r="3" spans="1:6" ht="14.45">
      <c r="A3" s="7" t="s">
        <v>622</v>
      </c>
      <c r="B3" s="7" t="s">
        <v>296</v>
      </c>
      <c r="C3" s="8">
        <v>25000</v>
      </c>
      <c r="D3" s="25">
        <f t="shared" si="0"/>
        <v>625</v>
      </c>
      <c r="E3" s="6">
        <v>40</v>
      </c>
      <c r="F3" s="7">
        <v>211</v>
      </c>
    </row>
    <row r="4" spans="1:6" ht="14.45">
      <c r="A4" s="5" t="s">
        <v>625</v>
      </c>
      <c r="B4" s="5" t="s">
        <v>222</v>
      </c>
      <c r="C4" s="6">
        <v>13200</v>
      </c>
      <c r="D4" s="25">
        <f t="shared" si="0"/>
        <v>330</v>
      </c>
      <c r="E4" s="6">
        <v>40</v>
      </c>
      <c r="F4" s="5">
        <v>165</v>
      </c>
    </row>
    <row r="5" spans="1:6" ht="14.45">
      <c r="A5" s="7" t="s">
        <v>863</v>
      </c>
      <c r="B5" s="7" t="s">
        <v>348</v>
      </c>
      <c r="C5" s="8">
        <v>20000</v>
      </c>
      <c r="D5" s="25">
        <f t="shared" si="0"/>
        <v>500</v>
      </c>
      <c r="E5" s="6">
        <v>40</v>
      </c>
      <c r="F5" s="7">
        <v>40</v>
      </c>
    </row>
    <row r="6" spans="1:6" ht="14.45">
      <c r="A6" s="5" t="s">
        <v>864</v>
      </c>
      <c r="B6" s="5" t="s">
        <v>356</v>
      </c>
      <c r="C6" s="6">
        <v>16000</v>
      </c>
      <c r="D6" s="25">
        <f t="shared" si="0"/>
        <v>400</v>
      </c>
      <c r="E6" s="6">
        <v>40</v>
      </c>
      <c r="F6" s="5">
        <v>1500</v>
      </c>
    </row>
    <row r="7" spans="1:6" ht="14.45">
      <c r="A7" s="5" t="s">
        <v>865</v>
      </c>
      <c r="B7" s="5" t="s">
        <v>860</v>
      </c>
      <c r="C7" s="6">
        <v>25000</v>
      </c>
      <c r="D7" s="25">
        <f t="shared" si="0"/>
        <v>625</v>
      </c>
      <c r="E7" s="6">
        <v>40</v>
      </c>
      <c r="F7" s="5">
        <v>1017</v>
      </c>
    </row>
    <row r="8" spans="1:6" ht="14.45">
      <c r="A8" s="5" t="s">
        <v>834</v>
      </c>
      <c r="B8" s="5" t="s">
        <v>300</v>
      </c>
      <c r="C8" s="6">
        <v>25000</v>
      </c>
      <c r="D8" s="25">
        <f t="shared" si="0"/>
        <v>625</v>
      </c>
      <c r="E8" s="6">
        <v>40</v>
      </c>
      <c r="F8" s="5">
        <v>585</v>
      </c>
    </row>
    <row r="9" spans="1:6" ht="14.45">
      <c r="A9" s="7" t="s">
        <v>644</v>
      </c>
      <c r="B9" s="7" t="s">
        <v>369</v>
      </c>
      <c r="C9" s="8">
        <v>20000</v>
      </c>
      <c r="D9" s="25">
        <f t="shared" si="0"/>
        <v>500</v>
      </c>
      <c r="E9" s="6">
        <v>40</v>
      </c>
      <c r="F9" s="7">
        <v>75</v>
      </c>
    </row>
    <row r="10" spans="1:6" ht="14.45">
      <c r="A10" s="5" t="s">
        <v>659</v>
      </c>
      <c r="B10" s="5" t="s">
        <v>381</v>
      </c>
      <c r="C10" s="6">
        <v>14000</v>
      </c>
      <c r="D10" s="25">
        <f t="shared" si="0"/>
        <v>350</v>
      </c>
      <c r="E10" s="6">
        <v>40</v>
      </c>
      <c r="F10" s="5">
        <v>773</v>
      </c>
    </row>
    <row r="11" spans="1:6" ht="14.45">
      <c r="A11" s="5" t="s">
        <v>837</v>
      </c>
      <c r="B11" s="5" t="s">
        <v>65</v>
      </c>
      <c r="C11" s="6">
        <v>12800</v>
      </c>
      <c r="D11" s="25">
        <f t="shared" si="0"/>
        <v>320</v>
      </c>
      <c r="E11" s="6">
        <v>40</v>
      </c>
      <c r="F11" s="5">
        <v>120</v>
      </c>
    </row>
    <row r="12" spans="1:6" ht="14.45">
      <c r="A12" s="5" t="s">
        <v>667</v>
      </c>
      <c r="B12" s="5" t="s">
        <v>65</v>
      </c>
      <c r="C12" s="6">
        <v>25000</v>
      </c>
      <c r="D12" s="25">
        <f t="shared" si="0"/>
        <v>625</v>
      </c>
      <c r="E12" s="6">
        <v>40</v>
      </c>
      <c r="F12" s="5">
        <v>580</v>
      </c>
    </row>
    <row r="13" spans="1:6" ht="14.45">
      <c r="A13" s="5" t="s">
        <v>669</v>
      </c>
      <c r="B13" s="5" t="s">
        <v>65</v>
      </c>
      <c r="C13" s="6">
        <v>3000</v>
      </c>
      <c r="D13" s="25">
        <f t="shared" si="0"/>
        <v>75</v>
      </c>
      <c r="E13" s="6">
        <v>40</v>
      </c>
      <c r="F13" s="5">
        <v>204</v>
      </c>
    </row>
    <row r="14" spans="1:6" ht="14.45">
      <c r="A14" s="5" t="s">
        <v>841</v>
      </c>
      <c r="B14" s="5" t="s">
        <v>337</v>
      </c>
      <c r="C14" s="6">
        <v>8500</v>
      </c>
      <c r="D14" s="25">
        <f t="shared" si="0"/>
        <v>212.5</v>
      </c>
      <c r="E14" s="6">
        <v>40</v>
      </c>
      <c r="F14" s="5">
        <v>557</v>
      </c>
    </row>
    <row r="15" spans="1:6" ht="14.45">
      <c r="A15" s="7" t="s">
        <v>686</v>
      </c>
      <c r="B15" s="7" t="s">
        <v>65</v>
      </c>
      <c r="C15" s="8">
        <v>25000</v>
      </c>
      <c r="D15" s="25">
        <f t="shared" si="0"/>
        <v>625</v>
      </c>
      <c r="E15" s="6">
        <v>40</v>
      </c>
      <c r="F15" s="7">
        <v>190</v>
      </c>
    </row>
    <row r="16" spans="1:6" ht="14.45">
      <c r="A16" s="5" t="s">
        <v>687</v>
      </c>
      <c r="B16" s="5" t="s">
        <v>418</v>
      </c>
      <c r="C16" s="6">
        <v>25000</v>
      </c>
      <c r="D16" s="25">
        <f t="shared" si="0"/>
        <v>625</v>
      </c>
      <c r="E16" s="6">
        <v>40</v>
      </c>
      <c r="F16" s="5">
        <v>712</v>
      </c>
    </row>
    <row r="17" spans="1:6" ht="14.45">
      <c r="A17" s="7" t="s">
        <v>866</v>
      </c>
      <c r="B17" s="7" t="s">
        <v>316</v>
      </c>
      <c r="C17" s="8">
        <v>12000</v>
      </c>
      <c r="D17" s="25">
        <f t="shared" si="0"/>
        <v>300</v>
      </c>
      <c r="E17" s="6">
        <v>40</v>
      </c>
      <c r="F17" s="9">
        <v>0</v>
      </c>
    </row>
    <row r="18" spans="1:6" ht="14.45">
      <c r="A18" s="9" t="s">
        <v>867</v>
      </c>
      <c r="B18" s="9" t="s">
        <v>222</v>
      </c>
      <c r="C18" s="8">
        <v>13400</v>
      </c>
      <c r="D18" s="25">
        <f t="shared" si="0"/>
        <v>335</v>
      </c>
      <c r="E18" s="6">
        <v>40</v>
      </c>
      <c r="F18" s="9">
        <v>336</v>
      </c>
    </row>
    <row r="19" spans="1:6" ht="14.45">
      <c r="A19" s="5" t="s">
        <v>698</v>
      </c>
      <c r="B19" s="5" t="s">
        <v>629</v>
      </c>
      <c r="C19" s="6">
        <v>16000</v>
      </c>
      <c r="D19" s="25">
        <f t="shared" si="0"/>
        <v>400</v>
      </c>
      <c r="E19" s="6">
        <v>40</v>
      </c>
      <c r="F19" s="5">
        <v>186</v>
      </c>
    </row>
    <row r="20" spans="1:6" ht="14.45">
      <c r="A20" s="5" t="s">
        <v>703</v>
      </c>
      <c r="B20" s="5" t="s">
        <v>440</v>
      </c>
      <c r="C20" s="6">
        <v>10000</v>
      </c>
      <c r="D20" s="25">
        <f t="shared" si="0"/>
        <v>250</v>
      </c>
      <c r="E20" s="6">
        <v>40</v>
      </c>
      <c r="F20" s="5">
        <v>251</v>
      </c>
    </row>
    <row r="21" spans="1:6" ht="14.45">
      <c r="A21" s="5" t="s">
        <v>704</v>
      </c>
      <c r="B21" s="5" t="s">
        <v>418</v>
      </c>
      <c r="C21" s="6">
        <v>20800</v>
      </c>
      <c r="D21" s="25">
        <f t="shared" si="0"/>
        <v>520</v>
      </c>
      <c r="E21" s="6">
        <v>40</v>
      </c>
      <c r="F21" s="5">
        <v>511</v>
      </c>
    </row>
    <row r="22" spans="1:6" ht="14.45">
      <c r="A22" s="9" t="s">
        <v>868</v>
      </c>
      <c r="B22" s="9" t="s">
        <v>57</v>
      </c>
      <c r="C22" s="8">
        <v>25000</v>
      </c>
      <c r="D22" s="25">
        <f t="shared" si="0"/>
        <v>625</v>
      </c>
      <c r="E22" s="6">
        <v>40</v>
      </c>
      <c r="F22" s="7">
        <v>60</v>
      </c>
    </row>
    <row r="23" spans="1:6" ht="14.45">
      <c r="A23" s="7" t="s">
        <v>846</v>
      </c>
      <c r="B23" s="7" t="s">
        <v>305</v>
      </c>
      <c r="C23" s="8">
        <v>20000</v>
      </c>
      <c r="D23" s="25">
        <f t="shared" si="0"/>
        <v>500</v>
      </c>
      <c r="E23" s="6">
        <v>40</v>
      </c>
      <c r="F23" s="7">
        <v>161</v>
      </c>
    </row>
    <row r="24" spans="1:6" ht="14.45">
      <c r="A24" s="5" t="s">
        <v>727</v>
      </c>
      <c r="B24" s="5" t="s">
        <v>360</v>
      </c>
      <c r="C24" s="6">
        <v>10000</v>
      </c>
      <c r="D24" s="25">
        <f t="shared" si="0"/>
        <v>250</v>
      </c>
      <c r="E24" s="6">
        <v>40</v>
      </c>
      <c r="F24" s="5">
        <v>730</v>
      </c>
    </row>
    <row r="25" spans="1:6" ht="14.45">
      <c r="A25" s="5" t="s">
        <v>740</v>
      </c>
      <c r="B25" s="5" t="s">
        <v>300</v>
      </c>
      <c r="C25" s="6">
        <v>25000</v>
      </c>
      <c r="D25" s="25">
        <f t="shared" si="0"/>
        <v>625</v>
      </c>
      <c r="E25" s="6">
        <v>40</v>
      </c>
      <c r="F25" s="5">
        <v>1230</v>
      </c>
    </row>
    <row r="26" spans="1:6" ht="14.45">
      <c r="A26" s="5" t="s">
        <v>850</v>
      </c>
      <c r="B26" s="5" t="s">
        <v>300</v>
      </c>
      <c r="C26" s="6">
        <v>25000</v>
      </c>
      <c r="D26" s="25">
        <f t="shared" si="0"/>
        <v>625</v>
      </c>
      <c r="E26" s="6">
        <v>40</v>
      </c>
      <c r="F26" s="5">
        <v>581</v>
      </c>
    </row>
    <row r="27" spans="1:6" ht="14.45">
      <c r="A27" s="7" t="s">
        <v>852</v>
      </c>
      <c r="B27" s="7" t="s">
        <v>549</v>
      </c>
      <c r="C27" s="8">
        <v>41000</v>
      </c>
      <c r="D27" s="25">
        <f t="shared" si="0"/>
        <v>1025</v>
      </c>
      <c r="E27" s="6">
        <v>40</v>
      </c>
      <c r="F27" s="7">
        <v>449</v>
      </c>
    </row>
    <row r="28" spans="1:6" ht="14.45">
      <c r="A28" s="5" t="s">
        <v>753</v>
      </c>
      <c r="B28" s="5" t="s">
        <v>102</v>
      </c>
      <c r="C28" s="6">
        <v>33261</v>
      </c>
      <c r="D28" s="25">
        <f t="shared" si="0"/>
        <v>831.52499999999998</v>
      </c>
      <c r="E28" s="6">
        <v>40</v>
      </c>
      <c r="F28" s="5">
        <v>832</v>
      </c>
    </row>
    <row r="29" spans="1:6" ht="14.45">
      <c r="A29" s="10" t="s">
        <v>869</v>
      </c>
      <c r="B29" s="10" t="s">
        <v>300</v>
      </c>
      <c r="C29" s="6">
        <v>20000</v>
      </c>
      <c r="D29" s="25">
        <f t="shared" si="0"/>
        <v>500</v>
      </c>
      <c r="E29" s="6">
        <v>40</v>
      </c>
      <c r="F29" s="5">
        <v>602</v>
      </c>
    </row>
    <row r="30" spans="1:6" ht="14.45">
      <c r="A30" s="5" t="s">
        <v>756</v>
      </c>
      <c r="B30" s="5" t="s">
        <v>77</v>
      </c>
      <c r="C30" s="6">
        <v>16000</v>
      </c>
      <c r="D30" s="25">
        <f t="shared" si="0"/>
        <v>400</v>
      </c>
      <c r="E30" s="6">
        <v>40</v>
      </c>
      <c r="F30" s="5">
        <v>405</v>
      </c>
    </row>
    <row r="31" spans="1:6" ht="14.45">
      <c r="A31" s="5" t="s">
        <v>854</v>
      </c>
      <c r="B31" s="5" t="s">
        <v>274</v>
      </c>
      <c r="C31" s="6">
        <v>12000</v>
      </c>
      <c r="D31" s="25">
        <f t="shared" si="0"/>
        <v>300</v>
      </c>
      <c r="E31" s="6">
        <v>40</v>
      </c>
      <c r="F31" s="5">
        <v>239</v>
      </c>
    </row>
    <row r="32" spans="1:6" ht="14.45">
      <c r="A32" s="7" t="s">
        <v>759</v>
      </c>
      <c r="B32" s="7" t="s">
        <v>523</v>
      </c>
      <c r="C32" s="8">
        <v>14400</v>
      </c>
      <c r="D32" s="25">
        <f t="shared" si="0"/>
        <v>360</v>
      </c>
      <c r="E32" s="6">
        <v>40</v>
      </c>
      <c r="F32" s="9">
        <v>0</v>
      </c>
    </row>
    <row r="33" spans="1:6" ht="14.45">
      <c r="A33" s="7" t="s">
        <v>760</v>
      </c>
      <c r="B33" s="7" t="s">
        <v>328</v>
      </c>
      <c r="C33" s="8">
        <v>40000</v>
      </c>
      <c r="D33" s="25">
        <f t="shared" si="0"/>
        <v>1000</v>
      </c>
      <c r="E33" s="6">
        <v>40</v>
      </c>
      <c r="F33" s="7">
        <v>113</v>
      </c>
    </row>
    <row r="34" spans="1:6" ht="14.45">
      <c r="A34" s="5" t="s">
        <v>764</v>
      </c>
      <c r="B34" s="5" t="s">
        <v>352</v>
      </c>
      <c r="C34" s="6">
        <v>23880</v>
      </c>
      <c r="D34" s="25">
        <f t="shared" si="0"/>
        <v>597</v>
      </c>
      <c r="E34" s="6">
        <v>40</v>
      </c>
      <c r="F34" s="5">
        <v>630</v>
      </c>
    </row>
    <row r="35" spans="1:6" ht="14.45">
      <c r="A35" s="10" t="s">
        <v>870</v>
      </c>
      <c r="B35" s="10" t="s">
        <v>544</v>
      </c>
      <c r="C35" s="6">
        <v>9333</v>
      </c>
      <c r="D35" s="25">
        <f t="shared" si="0"/>
        <v>233.32499999999999</v>
      </c>
      <c r="E35" s="6">
        <v>40</v>
      </c>
      <c r="F35" s="5">
        <v>215</v>
      </c>
    </row>
    <row r="36" spans="1:6" ht="14.45">
      <c r="A36" s="5" t="s">
        <v>773</v>
      </c>
      <c r="B36" s="5" t="s">
        <v>102</v>
      </c>
      <c r="C36" s="6">
        <v>16000</v>
      </c>
      <c r="D36" s="25">
        <f t="shared" si="0"/>
        <v>400</v>
      </c>
      <c r="E36" s="6">
        <v>40</v>
      </c>
      <c r="F36" s="5">
        <v>411</v>
      </c>
    </row>
    <row r="37" spans="1:6" ht="14.45">
      <c r="A37" s="5" t="s">
        <v>859</v>
      </c>
      <c r="B37" s="5" t="s">
        <v>860</v>
      </c>
      <c r="C37" s="6">
        <v>25000</v>
      </c>
      <c r="D37" s="25">
        <f t="shared" si="0"/>
        <v>625</v>
      </c>
      <c r="E37" s="6">
        <v>40</v>
      </c>
      <c r="F37" s="5">
        <v>991</v>
      </c>
    </row>
    <row r="38" spans="1:6" ht="14.45">
      <c r="A38" s="5" t="s">
        <v>778</v>
      </c>
      <c r="B38" s="5" t="s">
        <v>362</v>
      </c>
      <c r="C38" s="6">
        <v>12000</v>
      </c>
      <c r="D38" s="25">
        <f t="shared" si="0"/>
        <v>300</v>
      </c>
      <c r="E38" s="6">
        <v>40</v>
      </c>
      <c r="F38" s="5">
        <v>353</v>
      </c>
    </row>
    <row r="39" spans="1:6" ht="14.45">
      <c r="A39" s="10" t="s">
        <v>871</v>
      </c>
      <c r="B39" s="10" t="s">
        <v>557</v>
      </c>
      <c r="C39" s="6">
        <v>14000</v>
      </c>
      <c r="D39" s="25">
        <f t="shared" si="0"/>
        <v>350</v>
      </c>
      <c r="E39" s="6">
        <v>40</v>
      </c>
      <c r="F39" s="5">
        <v>382</v>
      </c>
    </row>
    <row r="40" spans="1:6" ht="14.45">
      <c r="A40" s="7" t="s">
        <v>784</v>
      </c>
      <c r="B40" s="7" t="s">
        <v>549</v>
      </c>
      <c r="C40" s="8">
        <v>42000</v>
      </c>
      <c r="D40" s="25">
        <f t="shared" si="0"/>
        <v>1050</v>
      </c>
      <c r="E40" s="6">
        <v>40</v>
      </c>
      <c r="F40" s="7">
        <v>630</v>
      </c>
    </row>
    <row r="41" spans="1:6" ht="14.45">
      <c r="A41" s="5" t="s">
        <v>792</v>
      </c>
      <c r="B41" s="5" t="s">
        <v>544</v>
      </c>
      <c r="C41" s="6">
        <v>9333</v>
      </c>
      <c r="D41" s="25">
        <f t="shared" si="0"/>
        <v>233.32499999999999</v>
      </c>
      <c r="E41" s="6">
        <v>40</v>
      </c>
      <c r="F41" s="5">
        <v>234</v>
      </c>
    </row>
    <row r="42" spans="1:6" ht="14.45">
      <c r="A42" s="5" t="s">
        <v>861</v>
      </c>
      <c r="B42" s="5" t="s">
        <v>309</v>
      </c>
      <c r="C42" s="6">
        <v>4000</v>
      </c>
      <c r="D42" s="25">
        <f t="shared" si="0"/>
        <v>100</v>
      </c>
      <c r="E42" s="6">
        <v>40</v>
      </c>
      <c r="F42" s="5">
        <v>113</v>
      </c>
    </row>
    <row r="43" spans="1:6" ht="14.45">
      <c r="A43" s="5" t="s">
        <v>793</v>
      </c>
      <c r="B43" s="5" t="s">
        <v>440</v>
      </c>
      <c r="C43" s="6">
        <v>16000</v>
      </c>
      <c r="D43" s="25">
        <f t="shared" si="0"/>
        <v>400</v>
      </c>
      <c r="E43" s="6">
        <v>40</v>
      </c>
      <c r="F43" s="5">
        <v>457</v>
      </c>
    </row>
    <row r="44" spans="1:6" ht="14.45">
      <c r="A44" s="5" t="s">
        <v>794</v>
      </c>
      <c r="B44" s="5" t="s">
        <v>296</v>
      </c>
      <c r="C44" s="6">
        <v>25000</v>
      </c>
      <c r="D44" s="25">
        <f t="shared" si="0"/>
        <v>625</v>
      </c>
      <c r="E44" s="6">
        <v>40</v>
      </c>
      <c r="F44" s="5">
        <v>642</v>
      </c>
    </row>
    <row r="45" spans="1:6" ht="14.45">
      <c r="A45" s="7" t="s">
        <v>795</v>
      </c>
      <c r="B45" s="7" t="s">
        <v>111</v>
      </c>
      <c r="C45" s="8">
        <v>20480</v>
      </c>
      <c r="D45" s="25">
        <f t="shared" si="0"/>
        <v>512</v>
      </c>
      <c r="E45" s="6">
        <v>40</v>
      </c>
      <c r="F45" s="9">
        <v>0</v>
      </c>
    </row>
    <row r="46" spans="1:6" ht="14.45">
      <c r="A46" s="7" t="s">
        <v>799</v>
      </c>
      <c r="B46" s="7" t="s">
        <v>345</v>
      </c>
      <c r="C46" s="8">
        <v>16000</v>
      </c>
      <c r="D46" s="25">
        <f t="shared" si="0"/>
        <v>400</v>
      </c>
      <c r="E46" s="6">
        <v>40</v>
      </c>
      <c r="F46" s="7">
        <v>85</v>
      </c>
    </row>
    <row r="47" spans="1:6" ht="14.45">
      <c r="A47" s="5" t="s">
        <v>800</v>
      </c>
      <c r="B47" s="5" t="s">
        <v>65</v>
      </c>
      <c r="C47" s="6">
        <v>36000</v>
      </c>
      <c r="D47" s="25">
        <f t="shared" si="0"/>
        <v>900</v>
      </c>
      <c r="E47" s="6">
        <v>40</v>
      </c>
      <c r="F47" s="5">
        <v>1037</v>
      </c>
    </row>
    <row r="48" spans="1:6" ht="14.45">
      <c r="A48" s="5" t="s">
        <v>862</v>
      </c>
      <c r="B48" s="5" t="s">
        <v>33</v>
      </c>
      <c r="C48" s="6">
        <v>21000</v>
      </c>
      <c r="D48" s="25">
        <f t="shared" si="0"/>
        <v>525</v>
      </c>
      <c r="E48" s="6">
        <v>40</v>
      </c>
      <c r="F48" s="5">
        <v>412</v>
      </c>
    </row>
    <row r="49" spans="1:6" ht="14.45">
      <c r="A49" s="5" t="s">
        <v>816</v>
      </c>
      <c r="B49" s="5" t="s">
        <v>544</v>
      </c>
      <c r="C49" s="6">
        <v>9333</v>
      </c>
      <c r="D49" s="25">
        <f t="shared" si="0"/>
        <v>233.32499999999999</v>
      </c>
      <c r="E49" s="6">
        <v>40</v>
      </c>
      <c r="F49" s="5">
        <v>214</v>
      </c>
    </row>
    <row r="50" spans="1:6" ht="14.45">
      <c r="A50" s="1"/>
      <c r="B50" s="1"/>
      <c r="C50" s="2"/>
      <c r="D50" s="2"/>
      <c r="E50" s="2"/>
      <c r="F50" s="3"/>
    </row>
    <row r="51" spans="1:6" ht="14.45">
      <c r="A51" s="4"/>
      <c r="B51" s="4"/>
      <c r="C51" s="4"/>
      <c r="D51" s="4"/>
      <c r="E51" s="4"/>
      <c r="F51" s="4"/>
    </row>
    <row r="52" spans="1:6" ht="14.45">
      <c r="A52" s="4"/>
      <c r="B52" s="4"/>
      <c r="C52" s="4"/>
      <c r="D52" s="4"/>
      <c r="E52" s="4"/>
      <c r="F52" s="4"/>
    </row>
    <row r="53" spans="1:6" ht="14.45">
      <c r="A53" s="4"/>
      <c r="B53" s="4"/>
      <c r="C53" s="4"/>
      <c r="D53" s="4"/>
      <c r="E53" s="4"/>
      <c r="F53" s="4"/>
    </row>
  </sheetData>
  <autoFilter ref="A1:F1" xr:uid="{00000000-0009-0000-0000-000009000000}">
    <sortState xmlns:xlrd2="http://schemas.microsoft.com/office/spreadsheetml/2017/richdata2" ref="A2:F49">
      <sortCondition ref="A1:A49"/>
      <sortCondition ref="B1"/>
    </sortState>
  </autoFilter>
  <customSheetViews>
    <customSheetView guid="{653CD974-5B32-4E83-8895-8EC490787863}" showAutoFilter="1">
      <selection activeCell="A2" sqref="A2"/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585EFBE8-D45B-4926-B3E6-858F4B2F9189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4E2B-5488-4425-A4B1-3CC8668ED790}">
  <dimension ref="A1:W67"/>
  <sheetViews>
    <sheetView zoomScale="86" zoomScaleNormal="86"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ColWidth="9.140625" defaultRowHeight="13.5"/>
  <cols>
    <col min="1" max="1" width="49.5703125" bestFit="1" customWidth="1"/>
    <col min="2" max="3" width="24.42578125" customWidth="1"/>
    <col min="4" max="4" width="22.28515625" customWidth="1"/>
    <col min="5" max="5" width="21.42578125" customWidth="1"/>
    <col min="6" max="7" width="16" customWidth="1"/>
    <col min="8" max="8" width="16.7109375" customWidth="1"/>
    <col min="9" max="9" width="20.42578125" customWidth="1"/>
    <col min="10" max="10" width="15" customWidth="1"/>
    <col min="11" max="12" width="14.5703125" customWidth="1"/>
    <col min="13" max="13" width="16.5703125" customWidth="1"/>
    <col min="14" max="14" width="16.28515625" customWidth="1"/>
    <col min="15" max="15" width="13.7109375" customWidth="1"/>
    <col min="16" max="16" width="17" customWidth="1"/>
    <col min="17" max="17" width="22.42578125" customWidth="1"/>
    <col min="18" max="19" width="12.7109375" bestFit="1" customWidth="1"/>
    <col min="20" max="20" width="14.140625" bestFit="1" customWidth="1"/>
    <col min="21" max="21" width="13.42578125" bestFit="1" customWidth="1"/>
    <col min="22" max="22" width="14.42578125" customWidth="1"/>
    <col min="24" max="24" width="8.140625" bestFit="1" customWidth="1"/>
  </cols>
  <sheetData>
    <row r="1" spans="1:23" s="152" customFormat="1" ht="54">
      <c r="A1" s="127" t="s">
        <v>0</v>
      </c>
      <c r="B1" s="127" t="s">
        <v>1</v>
      </c>
      <c r="C1" s="127" t="s">
        <v>2</v>
      </c>
      <c r="D1" s="160" t="s">
        <v>3</v>
      </c>
      <c r="E1" s="160" t="s">
        <v>4</v>
      </c>
      <c r="F1" s="160" t="s">
        <v>5</v>
      </c>
      <c r="G1" s="127" t="s">
        <v>6</v>
      </c>
      <c r="H1" s="127" t="s">
        <v>7</v>
      </c>
      <c r="I1" s="127" t="s">
        <v>8</v>
      </c>
      <c r="J1" s="127" t="s">
        <v>9</v>
      </c>
      <c r="K1" s="127" t="s">
        <v>10</v>
      </c>
      <c r="L1" s="127" t="s">
        <v>11</v>
      </c>
      <c r="M1" s="160" t="s">
        <v>12</v>
      </c>
      <c r="N1" s="127" t="s">
        <v>13</v>
      </c>
      <c r="O1" s="127" t="s">
        <v>14</v>
      </c>
      <c r="P1" s="127" t="s">
        <v>15</v>
      </c>
      <c r="Q1" s="127" t="s">
        <v>16</v>
      </c>
      <c r="R1" s="127" t="s">
        <v>17</v>
      </c>
      <c r="S1" s="127" t="s">
        <v>18</v>
      </c>
      <c r="T1" s="127" t="s">
        <v>19</v>
      </c>
      <c r="U1" s="127" t="s">
        <v>20</v>
      </c>
      <c r="V1" s="127" t="s">
        <v>21</v>
      </c>
      <c r="W1" s="127" t="s">
        <v>22</v>
      </c>
    </row>
    <row r="2" spans="1:23">
      <c r="A2" t="s">
        <v>32</v>
      </c>
      <c r="B2" s="140" t="s">
        <v>33</v>
      </c>
      <c r="C2" s="140" t="s">
        <v>34</v>
      </c>
      <c r="D2" s="141">
        <v>58635</v>
      </c>
      <c r="E2" s="141">
        <v>6480</v>
      </c>
      <c r="F2" s="142">
        <v>65115</v>
      </c>
      <c r="G2" s="139">
        <v>0</v>
      </c>
      <c r="H2" s="139">
        <v>1303</v>
      </c>
      <c r="I2" s="139">
        <v>0</v>
      </c>
      <c r="J2" s="139">
        <v>0</v>
      </c>
      <c r="K2" s="139">
        <v>270</v>
      </c>
      <c r="L2" s="139">
        <v>1573</v>
      </c>
      <c r="M2" s="159">
        <v>65115</v>
      </c>
      <c r="N2" s="139">
        <v>1679</v>
      </c>
      <c r="O2" s="139">
        <v>0</v>
      </c>
      <c r="P2" s="139">
        <v>1383</v>
      </c>
      <c r="Q2" s="139">
        <v>0</v>
      </c>
      <c r="R2" s="139">
        <v>24</v>
      </c>
      <c r="S2" s="139">
        <v>0</v>
      </c>
      <c r="T2" s="139">
        <v>0</v>
      </c>
      <c r="U2" s="139">
        <v>272</v>
      </c>
      <c r="V2" s="139">
        <v>0</v>
      </c>
      <c r="W2" s="139">
        <v>0</v>
      </c>
    </row>
    <row r="3" spans="1:23">
      <c r="A3" s="143" t="s">
        <v>35</v>
      </c>
      <c r="B3" s="140" t="s">
        <v>33</v>
      </c>
      <c r="C3" s="140" t="s">
        <v>34</v>
      </c>
      <c r="D3" s="141">
        <v>52965</v>
      </c>
      <c r="E3" s="141">
        <v>33012</v>
      </c>
      <c r="F3" s="142">
        <v>85977</v>
      </c>
      <c r="G3" s="139">
        <v>0</v>
      </c>
      <c r="H3" s="139">
        <v>977</v>
      </c>
      <c r="I3" s="139">
        <v>0</v>
      </c>
      <c r="J3" s="139">
        <v>200</v>
      </c>
      <c r="K3" s="139">
        <v>1179</v>
      </c>
      <c r="L3" s="139">
        <v>2356</v>
      </c>
      <c r="M3" s="159">
        <v>85595</v>
      </c>
      <c r="N3" s="139">
        <v>2266</v>
      </c>
      <c r="O3" s="139">
        <v>0</v>
      </c>
      <c r="P3" s="139">
        <v>927</v>
      </c>
      <c r="Q3" s="139">
        <v>0</v>
      </c>
      <c r="R3" s="139">
        <v>191</v>
      </c>
      <c r="S3" s="139">
        <v>1148</v>
      </c>
      <c r="T3" s="139">
        <v>0</v>
      </c>
      <c r="U3" s="139">
        <v>0</v>
      </c>
      <c r="V3" s="139">
        <v>0</v>
      </c>
      <c r="W3" s="139">
        <v>0</v>
      </c>
    </row>
    <row r="4" spans="1:23">
      <c r="A4" s="139" t="s">
        <v>36</v>
      </c>
      <c r="B4" s="140" t="s">
        <v>37</v>
      </c>
      <c r="C4" s="140" t="s">
        <v>38</v>
      </c>
      <c r="D4" s="141">
        <v>32125</v>
      </c>
      <c r="E4" s="141">
        <v>2828</v>
      </c>
      <c r="F4" s="142">
        <v>34953</v>
      </c>
      <c r="G4" s="139">
        <v>220</v>
      </c>
      <c r="H4" s="139">
        <v>665</v>
      </c>
      <c r="I4" s="139">
        <v>0</v>
      </c>
      <c r="J4" s="139">
        <v>0</v>
      </c>
      <c r="K4" s="139">
        <v>101</v>
      </c>
      <c r="L4" s="139">
        <v>986</v>
      </c>
      <c r="M4" s="159">
        <v>34953</v>
      </c>
      <c r="N4" s="139">
        <v>986</v>
      </c>
      <c r="O4" s="139">
        <v>220</v>
      </c>
      <c r="P4" s="139">
        <v>665</v>
      </c>
      <c r="Q4" s="139">
        <v>0</v>
      </c>
      <c r="R4" s="139">
        <v>0</v>
      </c>
      <c r="S4" s="139">
        <v>101</v>
      </c>
      <c r="T4" s="139">
        <v>0</v>
      </c>
      <c r="U4" s="139">
        <v>0</v>
      </c>
      <c r="V4" s="139">
        <v>0</v>
      </c>
      <c r="W4" s="139">
        <v>0</v>
      </c>
    </row>
    <row r="5" spans="1:23">
      <c r="A5" s="143" t="s">
        <v>39</v>
      </c>
      <c r="B5" s="140" t="s">
        <v>40</v>
      </c>
      <c r="C5" s="140" t="s">
        <v>38</v>
      </c>
      <c r="D5" s="141">
        <v>22240</v>
      </c>
      <c r="E5" s="141">
        <v>1316</v>
      </c>
      <c r="F5" s="142">
        <v>23556</v>
      </c>
      <c r="G5" s="139">
        <v>100</v>
      </c>
      <c r="H5" s="139">
        <v>472</v>
      </c>
      <c r="I5" s="139">
        <v>0</v>
      </c>
      <c r="J5" s="139">
        <v>0</v>
      </c>
      <c r="K5" s="139">
        <v>47</v>
      </c>
      <c r="L5" s="139">
        <v>619</v>
      </c>
      <c r="M5" s="159">
        <v>20646</v>
      </c>
      <c r="N5" s="139">
        <v>547</v>
      </c>
      <c r="O5" s="139">
        <v>56</v>
      </c>
      <c r="P5" s="139">
        <v>388</v>
      </c>
      <c r="Q5" s="139">
        <v>0</v>
      </c>
      <c r="R5" s="139">
        <v>0</v>
      </c>
      <c r="S5" s="139">
        <v>103</v>
      </c>
      <c r="T5" s="139">
        <v>0</v>
      </c>
      <c r="U5" s="139">
        <v>0</v>
      </c>
      <c r="V5" s="139">
        <v>0</v>
      </c>
      <c r="W5" s="139">
        <v>0</v>
      </c>
    </row>
    <row r="6" spans="1:23">
      <c r="A6" s="143" t="s">
        <v>41</v>
      </c>
      <c r="B6" s="140" t="s">
        <v>42</v>
      </c>
      <c r="C6" s="140" t="s">
        <v>130</v>
      </c>
      <c r="D6" s="141">
        <v>4000</v>
      </c>
      <c r="E6" s="141">
        <v>0</v>
      </c>
      <c r="F6" s="142">
        <v>4000</v>
      </c>
      <c r="G6" s="139">
        <v>400</v>
      </c>
      <c r="H6" s="139">
        <v>0</v>
      </c>
      <c r="I6" s="139">
        <v>0</v>
      </c>
      <c r="J6" s="139">
        <v>0</v>
      </c>
      <c r="K6" s="139">
        <v>0</v>
      </c>
      <c r="L6" s="139">
        <v>400</v>
      </c>
      <c r="M6" s="159">
        <v>1840</v>
      </c>
      <c r="N6" s="139">
        <v>178</v>
      </c>
      <c r="O6" s="139">
        <v>178</v>
      </c>
      <c r="P6" s="139">
        <v>0</v>
      </c>
      <c r="Q6" s="139">
        <v>0</v>
      </c>
      <c r="R6" s="139">
        <v>0</v>
      </c>
      <c r="S6" s="139">
        <v>0</v>
      </c>
      <c r="T6" s="139">
        <v>0</v>
      </c>
      <c r="U6" s="139">
        <v>0</v>
      </c>
      <c r="V6" s="139">
        <v>0</v>
      </c>
      <c r="W6" s="139">
        <v>0</v>
      </c>
    </row>
    <row r="7" spans="1:23">
      <c r="A7" t="s">
        <v>44</v>
      </c>
      <c r="B7" s="140" t="s">
        <v>40</v>
      </c>
      <c r="C7" s="140" t="s">
        <v>38</v>
      </c>
      <c r="D7" s="141">
        <v>62590</v>
      </c>
      <c r="E7" s="141">
        <v>39960</v>
      </c>
      <c r="F7" s="142">
        <v>102550</v>
      </c>
      <c r="G7" s="139">
        <v>832</v>
      </c>
      <c r="H7" s="139">
        <v>139</v>
      </c>
      <c r="I7" s="139">
        <v>812</v>
      </c>
      <c r="J7" s="139">
        <v>255</v>
      </c>
      <c r="K7" s="139">
        <v>1417</v>
      </c>
      <c r="L7" s="139">
        <v>3455</v>
      </c>
      <c r="M7" s="159">
        <v>90095</v>
      </c>
      <c r="N7" s="139">
        <v>3030</v>
      </c>
      <c r="O7" s="139">
        <v>673</v>
      </c>
      <c r="P7" s="139">
        <v>121</v>
      </c>
      <c r="Q7" s="139">
        <v>704</v>
      </c>
      <c r="R7" s="139">
        <v>117</v>
      </c>
      <c r="S7" s="139">
        <v>1220</v>
      </c>
      <c r="T7" s="139">
        <v>0</v>
      </c>
      <c r="U7" s="139">
        <v>160</v>
      </c>
      <c r="V7" s="139">
        <v>35</v>
      </c>
      <c r="W7" s="139">
        <v>13</v>
      </c>
    </row>
    <row r="8" spans="1:23">
      <c r="A8" t="s">
        <v>45</v>
      </c>
      <c r="B8" s="140" t="s">
        <v>46</v>
      </c>
      <c r="C8" s="140" t="s">
        <v>34</v>
      </c>
      <c r="D8" s="141">
        <v>68950</v>
      </c>
      <c r="E8" s="141">
        <v>32876</v>
      </c>
      <c r="F8" s="142">
        <v>101826</v>
      </c>
      <c r="G8" s="139">
        <v>235</v>
      </c>
      <c r="H8" s="139">
        <v>1380</v>
      </c>
      <c r="I8" s="139">
        <v>100</v>
      </c>
      <c r="J8" s="139">
        <v>0</v>
      </c>
      <c r="K8" s="139">
        <v>1189</v>
      </c>
      <c r="L8" s="139">
        <v>2904</v>
      </c>
      <c r="M8" s="159">
        <v>101781</v>
      </c>
      <c r="N8" s="139">
        <v>2995</v>
      </c>
      <c r="O8" s="139">
        <v>254</v>
      </c>
      <c r="P8" s="139">
        <v>1345</v>
      </c>
      <c r="Q8" s="139">
        <v>90</v>
      </c>
      <c r="R8" s="139">
        <v>0</v>
      </c>
      <c r="S8" s="139">
        <v>1203</v>
      </c>
      <c r="T8" s="139">
        <v>0</v>
      </c>
      <c r="U8" s="139">
        <v>103</v>
      </c>
      <c r="V8" s="139">
        <v>0</v>
      </c>
      <c r="W8" s="139">
        <v>0</v>
      </c>
    </row>
    <row r="9" spans="1:23">
      <c r="A9" s="143" t="s">
        <v>47</v>
      </c>
      <c r="B9" s="140" t="s">
        <v>40</v>
      </c>
      <c r="C9" s="140" t="s">
        <v>38</v>
      </c>
      <c r="D9" s="141">
        <v>49910</v>
      </c>
      <c r="E9" s="141">
        <v>8760</v>
      </c>
      <c r="F9" s="142">
        <v>58670</v>
      </c>
      <c r="G9" s="139">
        <v>203</v>
      </c>
      <c r="H9" s="139">
        <v>741</v>
      </c>
      <c r="I9" s="139">
        <v>203</v>
      </c>
      <c r="J9" s="139">
        <v>120</v>
      </c>
      <c r="K9" s="139">
        <v>315</v>
      </c>
      <c r="L9" s="139">
        <v>1582</v>
      </c>
      <c r="M9" s="159">
        <v>57050</v>
      </c>
      <c r="N9" s="139">
        <v>1471</v>
      </c>
      <c r="O9" s="139">
        <v>193</v>
      </c>
      <c r="P9" s="139">
        <v>696</v>
      </c>
      <c r="Q9" s="139">
        <v>193</v>
      </c>
      <c r="R9" s="139">
        <v>90</v>
      </c>
      <c r="S9" s="139">
        <v>286</v>
      </c>
      <c r="T9" s="139">
        <v>0</v>
      </c>
      <c r="U9" s="139">
        <v>13</v>
      </c>
      <c r="V9" s="139">
        <v>0</v>
      </c>
      <c r="W9" s="139">
        <v>0</v>
      </c>
    </row>
    <row r="10" spans="1:23">
      <c r="A10" s="143" t="s">
        <v>48</v>
      </c>
      <c r="B10" s="140" t="s">
        <v>49</v>
      </c>
      <c r="C10" s="140" t="s">
        <v>50</v>
      </c>
      <c r="D10" s="141">
        <v>86735</v>
      </c>
      <c r="E10" s="141">
        <v>35032</v>
      </c>
      <c r="F10" s="142">
        <v>121767</v>
      </c>
      <c r="G10" s="139">
        <v>731</v>
      </c>
      <c r="H10" s="139">
        <v>1565</v>
      </c>
      <c r="I10" s="139">
        <v>0</v>
      </c>
      <c r="J10" s="139">
        <v>200</v>
      </c>
      <c r="K10" s="139">
        <v>1265</v>
      </c>
      <c r="L10" s="139">
        <v>3761</v>
      </c>
      <c r="M10" s="159">
        <v>96711</v>
      </c>
      <c r="N10" s="139">
        <v>2952</v>
      </c>
      <c r="O10" s="139">
        <v>542</v>
      </c>
      <c r="P10" s="139">
        <v>1075</v>
      </c>
      <c r="Q10" s="139">
        <v>0</v>
      </c>
      <c r="R10" s="139">
        <v>150</v>
      </c>
      <c r="S10" s="139">
        <v>1103</v>
      </c>
      <c r="T10" s="139">
        <v>0</v>
      </c>
      <c r="U10" s="139">
        <v>82</v>
      </c>
      <c r="V10" s="139">
        <v>0</v>
      </c>
      <c r="W10" s="139">
        <v>0</v>
      </c>
    </row>
    <row r="11" spans="1:23">
      <c r="A11" s="143" t="s">
        <v>51</v>
      </c>
      <c r="B11" s="140" t="s">
        <v>52</v>
      </c>
      <c r="C11" s="140" t="s">
        <v>53</v>
      </c>
      <c r="D11" s="141">
        <v>28520</v>
      </c>
      <c r="E11" s="141">
        <v>6400</v>
      </c>
      <c r="F11" s="142">
        <v>34920</v>
      </c>
      <c r="G11" s="139">
        <v>431</v>
      </c>
      <c r="H11" s="139">
        <v>0</v>
      </c>
      <c r="I11" s="139">
        <v>526</v>
      </c>
      <c r="J11" s="139">
        <v>12</v>
      </c>
      <c r="K11" s="139">
        <v>196</v>
      </c>
      <c r="L11" s="139">
        <v>1165</v>
      </c>
      <c r="M11" s="159">
        <v>34008</v>
      </c>
      <c r="N11" s="139">
        <v>1144</v>
      </c>
      <c r="O11" s="139">
        <v>440</v>
      </c>
      <c r="P11" s="139">
        <v>0</v>
      </c>
      <c r="Q11" s="139">
        <v>480</v>
      </c>
      <c r="R11" s="139">
        <v>8</v>
      </c>
      <c r="S11" s="139">
        <v>96</v>
      </c>
      <c r="T11" s="139">
        <v>0</v>
      </c>
      <c r="U11" s="139">
        <v>46</v>
      </c>
      <c r="V11" s="139">
        <v>74</v>
      </c>
      <c r="W11" s="139">
        <v>18</v>
      </c>
    </row>
    <row r="12" spans="1:23">
      <c r="A12" s="143" t="s">
        <v>54</v>
      </c>
      <c r="B12" s="140" t="s">
        <v>55</v>
      </c>
      <c r="C12" s="140" t="s">
        <v>34</v>
      </c>
      <c r="D12" s="141">
        <v>31600</v>
      </c>
      <c r="E12" s="141">
        <v>5596</v>
      </c>
      <c r="F12" s="142">
        <v>37196</v>
      </c>
      <c r="G12" s="139">
        <v>199</v>
      </c>
      <c r="H12" s="139">
        <v>453</v>
      </c>
      <c r="I12" s="139">
        <v>100</v>
      </c>
      <c r="J12" s="139">
        <v>105</v>
      </c>
      <c r="K12" s="139">
        <v>216</v>
      </c>
      <c r="L12" s="139">
        <v>1073</v>
      </c>
      <c r="M12" s="159">
        <v>34462</v>
      </c>
      <c r="N12" s="139">
        <v>935</v>
      </c>
      <c r="O12" s="139">
        <v>195</v>
      </c>
      <c r="P12" s="139">
        <v>412</v>
      </c>
      <c r="Q12" s="139">
        <v>75</v>
      </c>
      <c r="R12" s="139">
        <v>79</v>
      </c>
      <c r="S12" s="139">
        <v>102</v>
      </c>
      <c r="T12" s="139">
        <v>0</v>
      </c>
      <c r="U12" s="139">
        <v>72</v>
      </c>
      <c r="V12" s="139">
        <v>0</v>
      </c>
      <c r="W12" s="139">
        <v>0</v>
      </c>
    </row>
    <row r="13" spans="1:23">
      <c r="A13" s="143" t="s">
        <v>56</v>
      </c>
      <c r="B13" s="140" t="s">
        <v>57</v>
      </c>
      <c r="C13" s="145" t="s">
        <v>58</v>
      </c>
      <c r="D13" s="141">
        <v>31580</v>
      </c>
      <c r="E13" s="141">
        <v>5696</v>
      </c>
      <c r="F13" s="142">
        <v>37276</v>
      </c>
      <c r="G13" s="139">
        <v>152</v>
      </c>
      <c r="H13" s="139">
        <v>416</v>
      </c>
      <c r="I13" s="139">
        <v>172</v>
      </c>
      <c r="J13" s="139">
        <v>80</v>
      </c>
      <c r="K13" s="139">
        <v>197</v>
      </c>
      <c r="L13" s="139">
        <v>1017</v>
      </c>
      <c r="M13" s="159">
        <v>37276</v>
      </c>
      <c r="N13" s="139">
        <v>998</v>
      </c>
      <c r="O13" s="139">
        <v>148</v>
      </c>
      <c r="P13" s="139">
        <v>406</v>
      </c>
      <c r="Q13" s="139">
        <v>162</v>
      </c>
      <c r="R13" s="139">
        <v>73</v>
      </c>
      <c r="S13" s="139">
        <v>84</v>
      </c>
      <c r="T13" s="139">
        <v>0</v>
      </c>
      <c r="U13" s="139">
        <v>98</v>
      </c>
      <c r="V13" s="139">
        <v>27</v>
      </c>
      <c r="W13" s="139">
        <v>8</v>
      </c>
    </row>
    <row r="14" spans="1:23">
      <c r="A14" s="143" t="s">
        <v>59</v>
      </c>
      <c r="B14" s="140" t="s">
        <v>60</v>
      </c>
      <c r="C14" s="140" t="s">
        <v>130</v>
      </c>
      <c r="D14" s="141">
        <v>32235</v>
      </c>
      <c r="E14" s="141">
        <v>3576</v>
      </c>
      <c r="F14" s="142">
        <v>35811</v>
      </c>
      <c r="G14" s="139">
        <v>456</v>
      </c>
      <c r="H14" s="139">
        <v>456</v>
      </c>
      <c r="I14" s="139">
        <v>0</v>
      </c>
      <c r="J14" s="139">
        <v>159</v>
      </c>
      <c r="K14" s="139">
        <v>134</v>
      </c>
      <c r="L14" s="139">
        <v>1205</v>
      </c>
      <c r="M14" s="159">
        <v>26663</v>
      </c>
      <c r="N14" s="139">
        <v>946</v>
      </c>
      <c r="O14" s="139">
        <v>406</v>
      </c>
      <c r="P14" s="139">
        <v>315</v>
      </c>
      <c r="Q14" s="139">
        <v>0</v>
      </c>
      <c r="R14" s="139">
        <v>132</v>
      </c>
      <c r="S14" s="139">
        <v>54</v>
      </c>
      <c r="T14" s="139">
        <v>0</v>
      </c>
      <c r="U14" s="139">
        <v>39</v>
      </c>
      <c r="V14" s="139">
        <v>0</v>
      </c>
      <c r="W14" s="139">
        <v>0</v>
      </c>
    </row>
    <row r="15" spans="1:23">
      <c r="A15" s="143" t="s">
        <v>61</v>
      </c>
      <c r="B15" s="140" t="s">
        <v>60</v>
      </c>
      <c r="C15" s="140" t="s">
        <v>130</v>
      </c>
      <c r="D15" s="141">
        <v>15120</v>
      </c>
      <c r="E15" s="141">
        <v>2100</v>
      </c>
      <c r="F15" s="142">
        <v>17220</v>
      </c>
      <c r="G15" s="139">
        <v>0</v>
      </c>
      <c r="H15" s="139">
        <v>336</v>
      </c>
      <c r="I15" s="139">
        <v>0</v>
      </c>
      <c r="J15" s="139">
        <v>0</v>
      </c>
      <c r="K15" s="139">
        <v>75</v>
      </c>
      <c r="L15" s="139">
        <v>411</v>
      </c>
      <c r="M15" s="159">
        <v>15876</v>
      </c>
      <c r="N15" s="139">
        <v>380</v>
      </c>
      <c r="O15" s="139">
        <v>0</v>
      </c>
      <c r="P15" s="139">
        <v>308</v>
      </c>
      <c r="Q15" s="139">
        <v>0</v>
      </c>
      <c r="R15" s="139">
        <v>0</v>
      </c>
      <c r="S15" s="139">
        <v>72</v>
      </c>
      <c r="T15" s="139">
        <v>0</v>
      </c>
      <c r="U15" s="139">
        <v>0</v>
      </c>
      <c r="V15" s="139">
        <v>0</v>
      </c>
      <c r="W15" s="139">
        <v>0</v>
      </c>
    </row>
    <row r="16" spans="1:23">
      <c r="A16" s="143" t="s">
        <v>62</v>
      </c>
      <c r="B16" s="140" t="s">
        <v>63</v>
      </c>
      <c r="C16" s="145" t="s">
        <v>58</v>
      </c>
      <c r="D16" s="141">
        <v>43605</v>
      </c>
      <c r="E16" s="141">
        <v>11704</v>
      </c>
      <c r="F16" s="142">
        <v>55309</v>
      </c>
      <c r="G16" s="139">
        <v>0</v>
      </c>
      <c r="H16" s="139">
        <v>969</v>
      </c>
      <c r="I16" s="139">
        <v>0</v>
      </c>
      <c r="J16" s="139">
        <v>0</v>
      </c>
      <c r="K16" s="139">
        <v>418</v>
      </c>
      <c r="L16" s="139">
        <v>1387</v>
      </c>
      <c r="M16" s="159">
        <v>55309</v>
      </c>
      <c r="N16" s="139">
        <v>1387</v>
      </c>
      <c r="O16" s="139">
        <v>0</v>
      </c>
      <c r="P16" s="139">
        <v>969</v>
      </c>
      <c r="Q16" s="139">
        <v>0</v>
      </c>
      <c r="R16" s="139">
        <v>0</v>
      </c>
      <c r="S16" s="139">
        <v>418</v>
      </c>
      <c r="T16" s="139">
        <v>0</v>
      </c>
      <c r="U16" s="139">
        <v>0</v>
      </c>
      <c r="V16" s="139">
        <v>0</v>
      </c>
      <c r="W16" s="139">
        <v>0</v>
      </c>
    </row>
    <row r="17" spans="1:23">
      <c r="A17" s="146" t="s">
        <v>64</v>
      </c>
      <c r="B17" s="140" t="s">
        <v>65</v>
      </c>
      <c r="C17" s="140" t="s">
        <v>130</v>
      </c>
      <c r="D17" s="141">
        <v>45855</v>
      </c>
      <c r="E17" s="141">
        <v>3120</v>
      </c>
      <c r="F17" s="142">
        <v>48975</v>
      </c>
      <c r="G17" s="139">
        <v>0</v>
      </c>
      <c r="H17" s="139">
        <v>875</v>
      </c>
      <c r="I17" s="139">
        <v>0</v>
      </c>
      <c r="J17" s="139">
        <v>144</v>
      </c>
      <c r="K17" s="139">
        <v>120</v>
      </c>
      <c r="L17" s="139">
        <v>1139</v>
      </c>
      <c r="M17" s="159">
        <v>35910</v>
      </c>
      <c r="N17" s="139">
        <v>798</v>
      </c>
      <c r="O17" s="139">
        <v>0</v>
      </c>
      <c r="P17" s="139">
        <v>720</v>
      </c>
      <c r="Q17" s="139">
        <v>0</v>
      </c>
      <c r="R17" s="139">
        <v>78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</row>
    <row r="18" spans="1:23">
      <c r="A18" s="143" t="s">
        <v>66</v>
      </c>
      <c r="B18" s="140" t="s">
        <v>60</v>
      </c>
      <c r="C18" s="140" t="s">
        <v>130</v>
      </c>
      <c r="D18" s="141">
        <v>13580</v>
      </c>
      <c r="E18" s="141">
        <v>1232</v>
      </c>
      <c r="F18" s="142">
        <v>14812</v>
      </c>
      <c r="G18" s="139">
        <v>233</v>
      </c>
      <c r="H18" s="139">
        <v>230</v>
      </c>
      <c r="I18" s="139">
        <v>0</v>
      </c>
      <c r="J18" s="139">
        <v>20</v>
      </c>
      <c r="K18" s="139">
        <v>44</v>
      </c>
      <c r="L18" s="139">
        <v>527</v>
      </c>
      <c r="M18" s="159">
        <v>14812</v>
      </c>
      <c r="N18" s="139">
        <v>523</v>
      </c>
      <c r="O18" s="139">
        <v>231</v>
      </c>
      <c r="P18" s="139">
        <v>227</v>
      </c>
      <c r="Q18" s="139">
        <v>0</v>
      </c>
      <c r="R18" s="139">
        <v>20</v>
      </c>
      <c r="S18" s="139">
        <v>45</v>
      </c>
      <c r="T18" s="139">
        <v>0</v>
      </c>
      <c r="U18" s="139">
        <v>0</v>
      </c>
      <c r="V18" s="139">
        <v>0</v>
      </c>
      <c r="W18" s="139">
        <v>0</v>
      </c>
    </row>
    <row r="19" spans="1:23">
      <c r="A19" t="s">
        <v>67</v>
      </c>
      <c r="B19" s="140" t="s">
        <v>63</v>
      </c>
      <c r="C19" s="140" t="s">
        <v>58</v>
      </c>
      <c r="D19" s="141">
        <v>27135</v>
      </c>
      <c r="E19" s="141">
        <v>0</v>
      </c>
      <c r="F19" s="142">
        <v>27135</v>
      </c>
      <c r="G19" s="139">
        <v>0</v>
      </c>
      <c r="H19" s="139">
        <v>603</v>
      </c>
      <c r="I19" s="139">
        <v>0</v>
      </c>
      <c r="J19" s="139">
        <v>0</v>
      </c>
      <c r="K19" s="139">
        <v>0</v>
      </c>
      <c r="L19" s="139">
        <v>603</v>
      </c>
      <c r="M19" s="159">
        <v>27135</v>
      </c>
      <c r="N19" s="139">
        <v>607</v>
      </c>
      <c r="O19" s="139">
        <v>0</v>
      </c>
      <c r="P19" s="139">
        <v>607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</row>
    <row r="20" spans="1:23">
      <c r="A20" t="s">
        <v>68</v>
      </c>
      <c r="B20" s="140" t="s">
        <v>40</v>
      </c>
      <c r="C20" s="140" t="s">
        <v>38</v>
      </c>
      <c r="D20" s="141">
        <v>43500</v>
      </c>
      <c r="E20" s="141">
        <v>25764</v>
      </c>
      <c r="F20" s="142">
        <v>69264</v>
      </c>
      <c r="G20" s="139">
        <v>642</v>
      </c>
      <c r="H20" s="139">
        <v>824</v>
      </c>
      <c r="I20" s="139">
        <v>0</v>
      </c>
      <c r="J20" s="139">
        <v>0</v>
      </c>
      <c r="K20" s="139">
        <v>925</v>
      </c>
      <c r="L20" s="139">
        <v>2391</v>
      </c>
      <c r="M20" s="159">
        <v>69264</v>
      </c>
      <c r="N20" s="139">
        <v>2288</v>
      </c>
      <c r="O20" s="139">
        <v>613</v>
      </c>
      <c r="P20" s="139">
        <v>773</v>
      </c>
      <c r="Q20" s="139">
        <v>0</v>
      </c>
      <c r="R20" s="139">
        <v>0</v>
      </c>
      <c r="S20" s="139">
        <v>870</v>
      </c>
      <c r="T20" s="139">
        <v>0</v>
      </c>
      <c r="U20" s="139">
        <v>32</v>
      </c>
      <c r="V20" s="139">
        <v>0</v>
      </c>
      <c r="W20" s="139">
        <v>0</v>
      </c>
    </row>
    <row r="21" spans="1:23">
      <c r="A21" s="143" t="s">
        <v>69</v>
      </c>
      <c r="B21" s="140" t="s">
        <v>52</v>
      </c>
      <c r="C21" s="140" t="s">
        <v>53</v>
      </c>
      <c r="D21" s="141">
        <v>18625</v>
      </c>
      <c r="E21" s="141">
        <v>0</v>
      </c>
      <c r="F21" s="142">
        <v>18625</v>
      </c>
      <c r="G21" s="139">
        <v>400</v>
      </c>
      <c r="H21" s="139">
        <v>0</v>
      </c>
      <c r="I21" s="139">
        <v>325</v>
      </c>
      <c r="J21" s="139">
        <v>0</v>
      </c>
      <c r="K21" s="139">
        <v>0</v>
      </c>
      <c r="L21" s="139">
        <v>725</v>
      </c>
      <c r="M21" s="159">
        <v>18500</v>
      </c>
      <c r="N21" s="139">
        <v>652</v>
      </c>
      <c r="O21" s="139">
        <v>357</v>
      </c>
      <c r="P21" s="139">
        <v>0</v>
      </c>
      <c r="Q21" s="139">
        <v>295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</row>
    <row r="22" spans="1:23">
      <c r="A22" t="s">
        <v>70</v>
      </c>
      <c r="B22" s="140" t="s">
        <v>71</v>
      </c>
      <c r="C22" s="140" t="s">
        <v>34</v>
      </c>
      <c r="D22" s="141">
        <v>22725</v>
      </c>
      <c r="E22" s="141">
        <v>14672</v>
      </c>
      <c r="F22" s="142">
        <v>37397</v>
      </c>
      <c r="G22" s="139">
        <v>0</v>
      </c>
      <c r="H22" s="139">
        <v>474</v>
      </c>
      <c r="I22" s="139">
        <v>0</v>
      </c>
      <c r="J22" s="139">
        <v>31</v>
      </c>
      <c r="K22" s="139">
        <v>524</v>
      </c>
      <c r="L22" s="139">
        <v>1029</v>
      </c>
      <c r="M22" s="159">
        <v>34877</v>
      </c>
      <c r="N22" s="139">
        <v>973</v>
      </c>
      <c r="O22" s="139">
        <v>0</v>
      </c>
      <c r="P22" s="139">
        <v>418</v>
      </c>
      <c r="Q22" s="139">
        <v>0</v>
      </c>
      <c r="R22" s="139">
        <v>31</v>
      </c>
      <c r="S22" s="139">
        <v>524</v>
      </c>
      <c r="T22" s="139">
        <v>0</v>
      </c>
      <c r="U22" s="139">
        <v>0</v>
      </c>
      <c r="V22" s="139">
        <v>0</v>
      </c>
      <c r="W22" s="139">
        <v>0</v>
      </c>
    </row>
    <row r="23" spans="1:23">
      <c r="A23" s="143" t="s">
        <v>72</v>
      </c>
      <c r="B23" s="140" t="s">
        <v>63</v>
      </c>
      <c r="C23" s="145" t="s">
        <v>58</v>
      </c>
      <c r="D23" s="141">
        <v>45540</v>
      </c>
      <c r="E23" s="141">
        <v>0</v>
      </c>
      <c r="F23" s="142">
        <v>45540</v>
      </c>
      <c r="G23" s="139">
        <v>0</v>
      </c>
      <c r="H23" s="139">
        <v>856</v>
      </c>
      <c r="I23" s="139">
        <v>0</v>
      </c>
      <c r="J23" s="139">
        <v>156</v>
      </c>
      <c r="K23" s="139">
        <v>0</v>
      </c>
      <c r="L23" s="139">
        <v>1012</v>
      </c>
      <c r="M23" s="159">
        <v>43920</v>
      </c>
      <c r="N23" s="139">
        <v>967</v>
      </c>
      <c r="O23" s="139">
        <v>0</v>
      </c>
      <c r="P23" s="139">
        <v>825</v>
      </c>
      <c r="Q23" s="139">
        <v>0</v>
      </c>
      <c r="R23" s="139">
        <v>142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</row>
    <row r="24" spans="1:23">
      <c r="A24" s="143" t="s">
        <v>73</v>
      </c>
      <c r="B24" s="140" t="s">
        <v>74</v>
      </c>
      <c r="C24" s="140" t="s">
        <v>75</v>
      </c>
      <c r="D24" s="141">
        <v>76500</v>
      </c>
      <c r="E24" s="141">
        <v>6680</v>
      </c>
      <c r="F24" s="142">
        <v>83180</v>
      </c>
      <c r="G24" s="139">
        <v>0</v>
      </c>
      <c r="H24" s="139">
        <v>1500</v>
      </c>
      <c r="I24" s="139">
        <v>0</v>
      </c>
      <c r="J24" s="139">
        <v>200</v>
      </c>
      <c r="K24" s="139">
        <v>252</v>
      </c>
      <c r="L24" s="139">
        <v>1952</v>
      </c>
      <c r="M24" s="159">
        <v>83180</v>
      </c>
      <c r="N24" s="139">
        <v>1890</v>
      </c>
      <c r="O24" s="139">
        <v>0</v>
      </c>
      <c r="P24" s="139">
        <v>1445</v>
      </c>
      <c r="Q24" s="139">
        <v>0</v>
      </c>
      <c r="R24" s="139">
        <v>193</v>
      </c>
      <c r="S24" s="139">
        <v>118</v>
      </c>
      <c r="T24" s="139">
        <v>0</v>
      </c>
      <c r="U24" s="139">
        <v>128</v>
      </c>
      <c r="V24" s="139">
        <v>6</v>
      </c>
      <c r="W24" s="139">
        <v>2</v>
      </c>
    </row>
    <row r="25" spans="1:23">
      <c r="A25" s="143" t="s">
        <v>76</v>
      </c>
      <c r="B25" s="140" t="s">
        <v>77</v>
      </c>
      <c r="C25" s="140" t="s">
        <v>75</v>
      </c>
      <c r="D25" s="141">
        <v>33750</v>
      </c>
      <c r="E25" s="141">
        <v>4676</v>
      </c>
      <c r="F25" s="142">
        <v>38426</v>
      </c>
      <c r="G25" s="139">
        <v>0</v>
      </c>
      <c r="H25" s="139">
        <v>250</v>
      </c>
      <c r="I25" s="139">
        <v>0</v>
      </c>
      <c r="J25" s="139">
        <v>500</v>
      </c>
      <c r="K25" s="139">
        <v>167</v>
      </c>
      <c r="L25" s="139">
        <v>917</v>
      </c>
      <c r="M25" s="159">
        <v>23080</v>
      </c>
      <c r="N25" s="139">
        <v>517</v>
      </c>
      <c r="O25" s="139">
        <v>0</v>
      </c>
      <c r="P25" s="139">
        <v>76</v>
      </c>
      <c r="Q25" s="139">
        <v>0</v>
      </c>
      <c r="R25" s="139">
        <v>318</v>
      </c>
      <c r="S25" s="139">
        <v>123</v>
      </c>
      <c r="T25" s="139">
        <v>0</v>
      </c>
      <c r="U25" s="139">
        <v>0</v>
      </c>
      <c r="V25" s="139">
        <v>0</v>
      </c>
      <c r="W25" s="139">
        <v>0</v>
      </c>
    </row>
    <row r="26" spans="1:23">
      <c r="A26" s="143" t="s">
        <v>78</v>
      </c>
      <c r="B26" s="140" t="s">
        <v>79</v>
      </c>
      <c r="C26" s="140" t="s">
        <v>53</v>
      </c>
      <c r="D26" s="141">
        <v>23820</v>
      </c>
      <c r="E26" s="141">
        <v>4620</v>
      </c>
      <c r="F26" s="142">
        <v>28440</v>
      </c>
      <c r="G26" s="139">
        <v>150</v>
      </c>
      <c r="H26" s="139">
        <v>496</v>
      </c>
      <c r="I26" s="139">
        <v>0</v>
      </c>
      <c r="J26" s="139">
        <v>0</v>
      </c>
      <c r="K26" s="139">
        <v>165</v>
      </c>
      <c r="L26" s="139">
        <v>811</v>
      </c>
      <c r="M26" s="159">
        <v>10005</v>
      </c>
      <c r="N26" s="139">
        <v>373</v>
      </c>
      <c r="O26" s="139">
        <v>150</v>
      </c>
      <c r="P26" s="139">
        <v>133</v>
      </c>
      <c r="Q26" s="139">
        <v>0</v>
      </c>
      <c r="R26" s="139">
        <v>0</v>
      </c>
      <c r="S26" s="139">
        <v>90</v>
      </c>
      <c r="T26" s="139">
        <v>0</v>
      </c>
      <c r="U26" s="139">
        <v>0</v>
      </c>
      <c r="V26" s="139">
        <v>0</v>
      </c>
      <c r="W26" s="139">
        <v>0</v>
      </c>
    </row>
    <row r="27" spans="1:23">
      <c r="A27" s="143" t="s">
        <v>80</v>
      </c>
      <c r="B27" s="140" t="s">
        <v>60</v>
      </c>
      <c r="C27" s="140" t="s">
        <v>130</v>
      </c>
      <c r="D27" s="141">
        <v>15885</v>
      </c>
      <c r="E27" s="141">
        <v>0</v>
      </c>
      <c r="F27" s="142">
        <v>15885</v>
      </c>
      <c r="G27" s="139">
        <v>0</v>
      </c>
      <c r="H27" s="139">
        <v>0</v>
      </c>
      <c r="I27" s="139">
        <v>353</v>
      </c>
      <c r="J27" s="139">
        <v>0</v>
      </c>
      <c r="K27" s="139">
        <v>0</v>
      </c>
      <c r="L27" s="139">
        <v>353</v>
      </c>
      <c r="M27" s="159">
        <v>13995</v>
      </c>
      <c r="N27" s="139">
        <v>311</v>
      </c>
      <c r="O27" s="139">
        <v>0</v>
      </c>
      <c r="P27" s="139">
        <v>0</v>
      </c>
      <c r="Q27" s="139">
        <v>311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</row>
    <row r="28" spans="1:23">
      <c r="A28" t="s">
        <v>81</v>
      </c>
      <c r="B28" s="140" t="s">
        <v>40</v>
      </c>
      <c r="C28" s="140" t="s">
        <v>38</v>
      </c>
      <c r="D28" s="141">
        <v>74110</v>
      </c>
      <c r="E28" s="141">
        <v>12780</v>
      </c>
      <c r="F28" s="142">
        <v>86890</v>
      </c>
      <c r="G28" s="139">
        <v>1399</v>
      </c>
      <c r="H28" s="139">
        <v>49</v>
      </c>
      <c r="I28" s="139">
        <v>1019</v>
      </c>
      <c r="J28" s="139">
        <v>268</v>
      </c>
      <c r="K28" s="139">
        <v>458</v>
      </c>
      <c r="L28" s="139">
        <v>3193</v>
      </c>
      <c r="M28" s="159">
        <v>86890</v>
      </c>
      <c r="N28" s="139">
        <v>2947</v>
      </c>
      <c r="O28" s="139">
        <v>1272</v>
      </c>
      <c r="P28" s="139">
        <v>45</v>
      </c>
      <c r="Q28" s="139">
        <v>927</v>
      </c>
      <c r="R28" s="139">
        <v>244</v>
      </c>
      <c r="S28" s="139">
        <v>428</v>
      </c>
      <c r="T28" s="139">
        <v>0</v>
      </c>
      <c r="U28" s="139">
        <v>27</v>
      </c>
      <c r="V28" s="139">
        <v>4</v>
      </c>
      <c r="W28" s="139">
        <v>1</v>
      </c>
    </row>
    <row r="29" spans="1:23">
      <c r="A29" s="143" t="s">
        <v>82</v>
      </c>
      <c r="B29" s="140" t="s">
        <v>63</v>
      </c>
      <c r="C29" s="140" t="s">
        <v>58</v>
      </c>
      <c r="D29" s="141">
        <v>20250</v>
      </c>
      <c r="E29" s="141">
        <v>2240</v>
      </c>
      <c r="F29" s="142">
        <v>22490</v>
      </c>
      <c r="G29" s="139">
        <v>0</v>
      </c>
      <c r="H29" s="139">
        <v>400</v>
      </c>
      <c r="I29" s="139">
        <v>0</v>
      </c>
      <c r="J29" s="139">
        <v>50</v>
      </c>
      <c r="K29" s="139">
        <v>80</v>
      </c>
      <c r="L29" s="139">
        <v>530</v>
      </c>
      <c r="M29" s="159">
        <v>3510</v>
      </c>
      <c r="N29" s="139">
        <v>78</v>
      </c>
      <c r="O29" s="139">
        <v>0</v>
      </c>
      <c r="P29" s="139">
        <v>78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</row>
    <row r="30" spans="1:23">
      <c r="A30" s="143" t="s">
        <v>83</v>
      </c>
      <c r="B30" s="140" t="s">
        <v>49</v>
      </c>
      <c r="C30" s="140" t="s">
        <v>50</v>
      </c>
      <c r="D30" s="141">
        <v>26955</v>
      </c>
      <c r="E30" s="141">
        <v>17384</v>
      </c>
      <c r="F30" s="142">
        <v>44339</v>
      </c>
      <c r="G30" s="139">
        <v>0</v>
      </c>
      <c r="H30" s="139">
        <v>599</v>
      </c>
      <c r="I30" s="139">
        <v>0</v>
      </c>
      <c r="J30" s="139">
        <v>0</v>
      </c>
      <c r="K30" s="139">
        <v>608</v>
      </c>
      <c r="L30" s="139">
        <v>1207</v>
      </c>
      <c r="M30" s="159">
        <v>43135</v>
      </c>
      <c r="N30" s="139">
        <v>1178</v>
      </c>
      <c r="O30" s="139">
        <v>0</v>
      </c>
      <c r="P30" s="139">
        <v>592</v>
      </c>
      <c r="Q30" s="139">
        <v>0</v>
      </c>
      <c r="R30" s="139">
        <v>0</v>
      </c>
      <c r="S30" s="139">
        <v>560</v>
      </c>
      <c r="T30" s="139">
        <v>0</v>
      </c>
      <c r="U30" s="139">
        <v>0</v>
      </c>
      <c r="V30" s="139">
        <v>26</v>
      </c>
      <c r="W30" s="139">
        <v>5</v>
      </c>
    </row>
    <row r="31" spans="1:23">
      <c r="A31" s="143" t="s">
        <v>84</v>
      </c>
      <c r="B31" s="140" t="s">
        <v>85</v>
      </c>
      <c r="C31" s="140" t="s">
        <v>130</v>
      </c>
      <c r="D31" s="141">
        <v>16380</v>
      </c>
      <c r="E31" s="141">
        <v>0</v>
      </c>
      <c r="F31" s="142">
        <v>16380</v>
      </c>
      <c r="G31" s="139">
        <v>0</v>
      </c>
      <c r="H31" s="139">
        <v>364</v>
      </c>
      <c r="I31" s="139">
        <v>0</v>
      </c>
      <c r="J31" s="139">
        <v>0</v>
      </c>
      <c r="K31" s="139">
        <v>0</v>
      </c>
      <c r="L31" s="139">
        <v>364</v>
      </c>
      <c r="M31" s="159">
        <v>14265</v>
      </c>
      <c r="N31" s="139">
        <v>307</v>
      </c>
      <c r="O31" s="139">
        <v>0</v>
      </c>
      <c r="P31" s="139">
        <v>307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</row>
    <row r="32" spans="1:23">
      <c r="A32" s="143" t="s">
        <v>86</v>
      </c>
      <c r="B32" s="140" t="s">
        <v>74</v>
      </c>
      <c r="C32" s="140" t="s">
        <v>75</v>
      </c>
      <c r="D32" s="141">
        <v>51020</v>
      </c>
      <c r="E32" s="141">
        <v>39448</v>
      </c>
      <c r="F32" s="142">
        <v>90468</v>
      </c>
      <c r="G32" s="139">
        <v>125</v>
      </c>
      <c r="H32" s="139">
        <v>1040</v>
      </c>
      <c r="I32" s="139">
        <v>0</v>
      </c>
      <c r="J32" s="139">
        <v>66</v>
      </c>
      <c r="K32" s="139">
        <v>1434</v>
      </c>
      <c r="L32" s="139">
        <v>2665</v>
      </c>
      <c r="M32" s="159">
        <v>90468</v>
      </c>
      <c r="N32" s="139">
        <v>2692</v>
      </c>
      <c r="O32" s="139">
        <v>123</v>
      </c>
      <c r="P32" s="139">
        <v>1073</v>
      </c>
      <c r="Q32" s="139">
        <v>0</v>
      </c>
      <c r="R32" s="139">
        <v>61</v>
      </c>
      <c r="S32" s="139">
        <v>1196</v>
      </c>
      <c r="T32" s="139">
        <v>0</v>
      </c>
      <c r="U32" s="139">
        <v>230</v>
      </c>
      <c r="V32" s="139">
        <v>9</v>
      </c>
      <c r="W32" s="139">
        <v>3</v>
      </c>
    </row>
    <row r="33" spans="1:23">
      <c r="A33" t="s">
        <v>87</v>
      </c>
      <c r="B33" s="140" t="s">
        <v>63</v>
      </c>
      <c r="C33" s="140" t="s">
        <v>58</v>
      </c>
      <c r="D33" s="141">
        <v>35595</v>
      </c>
      <c r="E33" s="141">
        <v>12712</v>
      </c>
      <c r="F33" s="142">
        <v>48307</v>
      </c>
      <c r="G33" s="139">
        <v>0</v>
      </c>
      <c r="H33" s="139">
        <v>791</v>
      </c>
      <c r="I33" s="139">
        <v>0</v>
      </c>
      <c r="J33" s="139">
        <v>0</v>
      </c>
      <c r="K33" s="139">
        <v>454</v>
      </c>
      <c r="L33" s="139">
        <v>1245</v>
      </c>
      <c r="M33" s="159">
        <v>48307</v>
      </c>
      <c r="N33" s="139">
        <v>1245</v>
      </c>
      <c r="O33" s="139">
        <v>0</v>
      </c>
      <c r="P33" s="139">
        <v>791</v>
      </c>
      <c r="Q33" s="139">
        <v>0</v>
      </c>
      <c r="R33" s="139">
        <v>0</v>
      </c>
      <c r="S33" s="139">
        <v>454</v>
      </c>
      <c r="T33" s="139">
        <v>0</v>
      </c>
      <c r="U33" s="139">
        <v>0</v>
      </c>
      <c r="V33" s="139">
        <v>0</v>
      </c>
      <c r="W33" s="139">
        <v>0</v>
      </c>
    </row>
    <row r="34" spans="1:23">
      <c r="A34" s="143" t="s">
        <v>88</v>
      </c>
      <c r="B34" s="140" t="s">
        <v>89</v>
      </c>
      <c r="C34" s="140" t="s">
        <v>75</v>
      </c>
      <c r="D34" s="141">
        <v>111600</v>
      </c>
      <c r="E34" s="141">
        <v>0</v>
      </c>
      <c r="F34" s="142">
        <v>111600</v>
      </c>
      <c r="G34" s="139">
        <v>0</v>
      </c>
      <c r="H34" s="139">
        <v>2480</v>
      </c>
      <c r="I34" s="139">
        <v>0</v>
      </c>
      <c r="J34" s="139">
        <v>0</v>
      </c>
      <c r="K34" s="139">
        <v>0</v>
      </c>
      <c r="L34" s="139">
        <v>2480</v>
      </c>
      <c r="M34" s="159">
        <v>95220</v>
      </c>
      <c r="N34" s="139">
        <v>1924</v>
      </c>
      <c r="O34" s="139">
        <v>0</v>
      </c>
      <c r="P34" s="139">
        <v>1924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39">
        <v>0</v>
      </c>
      <c r="W34" s="139">
        <v>0</v>
      </c>
    </row>
    <row r="35" spans="1:23">
      <c r="A35" t="s">
        <v>90</v>
      </c>
      <c r="B35" s="140" t="s">
        <v>91</v>
      </c>
      <c r="C35" s="140" t="s">
        <v>34</v>
      </c>
      <c r="D35" s="141">
        <v>41290</v>
      </c>
      <c r="E35" s="141">
        <v>15456</v>
      </c>
      <c r="F35" s="142">
        <v>56746</v>
      </c>
      <c r="G35" s="139">
        <v>34</v>
      </c>
      <c r="H35" s="139">
        <v>910</v>
      </c>
      <c r="I35" s="139">
        <v>0</v>
      </c>
      <c r="J35" s="139">
        <v>0</v>
      </c>
      <c r="K35" s="139">
        <v>552</v>
      </c>
      <c r="L35" s="139">
        <v>1496</v>
      </c>
      <c r="M35" s="159">
        <v>38447</v>
      </c>
      <c r="N35" s="139">
        <v>945</v>
      </c>
      <c r="O35" s="139">
        <v>34</v>
      </c>
      <c r="P35" s="139">
        <v>581</v>
      </c>
      <c r="Q35" s="139">
        <v>0</v>
      </c>
      <c r="R35" s="139">
        <v>0</v>
      </c>
      <c r="S35" s="139">
        <v>330</v>
      </c>
      <c r="T35" s="139">
        <v>0</v>
      </c>
      <c r="U35" s="139">
        <v>0</v>
      </c>
      <c r="V35" s="139">
        <v>0</v>
      </c>
      <c r="W35" s="139">
        <v>0</v>
      </c>
    </row>
    <row r="36" spans="1:23">
      <c r="A36" s="143" t="s">
        <v>92</v>
      </c>
      <c r="B36" s="140" t="s">
        <v>77</v>
      </c>
      <c r="C36" s="140" t="s">
        <v>75</v>
      </c>
      <c r="D36" s="141">
        <v>33750</v>
      </c>
      <c r="E36" s="141">
        <v>4676</v>
      </c>
      <c r="F36" s="142">
        <v>38426</v>
      </c>
      <c r="G36" s="139">
        <v>0</v>
      </c>
      <c r="H36" s="139">
        <v>250</v>
      </c>
      <c r="I36" s="139">
        <v>0</v>
      </c>
      <c r="J36" s="139">
        <v>500</v>
      </c>
      <c r="K36" s="139">
        <v>167</v>
      </c>
      <c r="L36" s="139">
        <v>917</v>
      </c>
      <c r="M36" s="159">
        <v>23659</v>
      </c>
      <c r="N36" s="139">
        <v>525</v>
      </c>
      <c r="O36" s="139">
        <v>0</v>
      </c>
      <c r="P36" s="139">
        <v>87</v>
      </c>
      <c r="Q36" s="139">
        <v>0</v>
      </c>
      <c r="R36" s="139">
        <v>317</v>
      </c>
      <c r="S36" s="139">
        <v>121</v>
      </c>
      <c r="T36" s="139">
        <v>0</v>
      </c>
      <c r="U36" s="139">
        <v>0</v>
      </c>
      <c r="V36" s="139">
        <v>0</v>
      </c>
      <c r="W36" s="139">
        <v>0</v>
      </c>
    </row>
    <row r="37" spans="1:23">
      <c r="A37" t="s">
        <v>93</v>
      </c>
      <c r="B37" s="140" t="s">
        <v>94</v>
      </c>
      <c r="C37" s="140" t="s">
        <v>50</v>
      </c>
      <c r="D37" s="141">
        <v>24435</v>
      </c>
      <c r="E37" s="141">
        <v>0</v>
      </c>
      <c r="F37" s="142">
        <v>24435</v>
      </c>
      <c r="G37" s="139">
        <v>0</v>
      </c>
      <c r="H37" s="139">
        <v>0</v>
      </c>
      <c r="I37" s="139">
        <v>300</v>
      </c>
      <c r="J37" s="139">
        <v>243</v>
      </c>
      <c r="K37" s="139">
        <v>0</v>
      </c>
      <c r="L37" s="139">
        <v>543</v>
      </c>
      <c r="M37" s="159">
        <v>24300</v>
      </c>
      <c r="N37" s="139">
        <v>540</v>
      </c>
      <c r="O37" s="139">
        <v>0</v>
      </c>
      <c r="P37" s="139">
        <v>0</v>
      </c>
      <c r="Q37" s="139">
        <v>297</v>
      </c>
      <c r="R37" s="139">
        <v>243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</row>
    <row r="38" spans="1:23">
      <c r="A38" s="143" t="s">
        <v>95</v>
      </c>
      <c r="B38" s="140" t="s">
        <v>49</v>
      </c>
      <c r="C38" s="140" t="s">
        <v>50</v>
      </c>
      <c r="D38" s="141">
        <v>45630</v>
      </c>
      <c r="E38" s="141">
        <v>0</v>
      </c>
      <c r="F38" s="142">
        <v>45630</v>
      </c>
      <c r="G38" s="139">
        <v>0</v>
      </c>
      <c r="H38" s="139">
        <v>1014</v>
      </c>
      <c r="I38" s="139">
        <v>0</v>
      </c>
      <c r="J38" s="139">
        <v>0</v>
      </c>
      <c r="K38" s="139">
        <v>0</v>
      </c>
      <c r="L38" s="139">
        <v>1014</v>
      </c>
      <c r="M38" s="159">
        <v>44910</v>
      </c>
      <c r="N38" s="139">
        <v>962</v>
      </c>
      <c r="O38" s="139">
        <v>0</v>
      </c>
      <c r="P38" s="139">
        <v>962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</row>
    <row r="39" spans="1:23">
      <c r="A39" s="143" t="s">
        <v>96</v>
      </c>
      <c r="B39" s="140" t="s">
        <v>49</v>
      </c>
      <c r="C39" s="140" t="s">
        <v>50</v>
      </c>
      <c r="D39" s="141">
        <v>51340</v>
      </c>
      <c r="E39" s="141">
        <v>3220</v>
      </c>
      <c r="F39" s="142">
        <v>54560</v>
      </c>
      <c r="G39" s="139">
        <v>139</v>
      </c>
      <c r="H39" s="139">
        <v>1110</v>
      </c>
      <c r="I39" s="139">
        <v>0</v>
      </c>
      <c r="J39" s="139">
        <v>0</v>
      </c>
      <c r="K39" s="139">
        <v>115</v>
      </c>
      <c r="L39" s="139">
        <v>1364</v>
      </c>
      <c r="M39" s="159">
        <v>54450</v>
      </c>
      <c r="N39" s="139">
        <v>1353</v>
      </c>
      <c r="O39" s="139">
        <v>128</v>
      </c>
      <c r="P39" s="139">
        <v>1110</v>
      </c>
      <c r="Q39" s="139">
        <v>0</v>
      </c>
      <c r="R39" s="139">
        <v>0</v>
      </c>
      <c r="S39" s="139">
        <v>115</v>
      </c>
      <c r="T39" s="139">
        <v>0</v>
      </c>
      <c r="U39" s="139">
        <v>0</v>
      </c>
      <c r="V39" s="139">
        <v>0</v>
      </c>
      <c r="W39" s="139">
        <v>0</v>
      </c>
    </row>
    <row r="40" spans="1:23">
      <c r="A40" s="143" t="s">
        <v>97</v>
      </c>
      <c r="B40" s="140" t="s">
        <v>98</v>
      </c>
      <c r="C40" s="140" t="s">
        <v>130</v>
      </c>
      <c r="D40" s="141">
        <v>23920</v>
      </c>
      <c r="E40" s="141">
        <v>604</v>
      </c>
      <c r="F40" s="142">
        <v>24524</v>
      </c>
      <c r="G40" s="139">
        <v>763</v>
      </c>
      <c r="H40" s="139">
        <v>362</v>
      </c>
      <c r="I40" s="139">
        <v>0</v>
      </c>
      <c r="J40" s="139">
        <v>0</v>
      </c>
      <c r="K40" s="139">
        <v>22</v>
      </c>
      <c r="L40" s="139">
        <v>1147</v>
      </c>
      <c r="M40" s="159">
        <v>17861</v>
      </c>
      <c r="N40" s="139">
        <v>923</v>
      </c>
      <c r="O40" s="139">
        <v>670</v>
      </c>
      <c r="P40" s="139">
        <v>241</v>
      </c>
      <c r="Q40" s="139">
        <v>0</v>
      </c>
      <c r="R40" s="139">
        <v>0</v>
      </c>
      <c r="S40" s="139">
        <v>0</v>
      </c>
      <c r="T40" s="139">
        <v>0</v>
      </c>
      <c r="U40" s="139">
        <v>9</v>
      </c>
      <c r="V40" s="139">
        <v>3</v>
      </c>
      <c r="W40" s="139">
        <v>1</v>
      </c>
    </row>
    <row r="41" spans="1:23">
      <c r="A41" t="s">
        <v>99</v>
      </c>
      <c r="B41" s="140" t="s">
        <v>65</v>
      </c>
      <c r="C41" s="140" t="s">
        <v>130</v>
      </c>
      <c r="D41" s="141">
        <v>26640</v>
      </c>
      <c r="E41" s="141">
        <v>7564</v>
      </c>
      <c r="F41" s="142">
        <v>34204</v>
      </c>
      <c r="G41" s="139">
        <v>0</v>
      </c>
      <c r="H41" s="139">
        <v>522</v>
      </c>
      <c r="I41" s="139">
        <v>0</v>
      </c>
      <c r="J41" s="139">
        <v>70</v>
      </c>
      <c r="K41" s="139">
        <v>274</v>
      </c>
      <c r="L41" s="139">
        <v>866</v>
      </c>
      <c r="M41" s="159">
        <v>33844</v>
      </c>
      <c r="N41" s="139">
        <v>822</v>
      </c>
      <c r="O41" s="139">
        <v>0</v>
      </c>
      <c r="P41" s="139">
        <v>475</v>
      </c>
      <c r="Q41" s="139">
        <v>0</v>
      </c>
      <c r="R41" s="139">
        <v>64</v>
      </c>
      <c r="S41" s="139">
        <v>0</v>
      </c>
      <c r="T41" s="139">
        <v>0</v>
      </c>
      <c r="U41" s="139">
        <v>238</v>
      </c>
      <c r="V41" s="139">
        <v>45</v>
      </c>
      <c r="W41" s="139">
        <v>13</v>
      </c>
    </row>
    <row r="42" spans="1:23">
      <c r="A42" s="143" t="s">
        <v>100</v>
      </c>
      <c r="B42" s="140" t="s">
        <v>37</v>
      </c>
      <c r="C42" s="140" t="s">
        <v>38</v>
      </c>
      <c r="D42" s="141">
        <v>48960</v>
      </c>
      <c r="E42" s="141">
        <v>0</v>
      </c>
      <c r="F42" s="142">
        <v>48960</v>
      </c>
      <c r="G42" s="139">
        <v>450</v>
      </c>
      <c r="H42" s="139">
        <v>888</v>
      </c>
      <c r="I42" s="139">
        <v>0</v>
      </c>
      <c r="J42" s="139">
        <v>100</v>
      </c>
      <c r="K42" s="139">
        <v>0</v>
      </c>
      <c r="L42" s="139">
        <v>1438</v>
      </c>
      <c r="M42" s="159">
        <v>32405</v>
      </c>
      <c r="N42" s="139">
        <v>879</v>
      </c>
      <c r="O42" s="139">
        <v>221</v>
      </c>
      <c r="P42" s="139">
        <v>622</v>
      </c>
      <c r="Q42" s="139">
        <v>0</v>
      </c>
      <c r="R42" s="139">
        <v>36</v>
      </c>
      <c r="S42" s="139">
        <v>0</v>
      </c>
      <c r="T42" s="139">
        <v>0</v>
      </c>
      <c r="U42" s="139">
        <v>0</v>
      </c>
      <c r="V42" s="139">
        <v>0</v>
      </c>
      <c r="W42" s="139">
        <v>0</v>
      </c>
    </row>
    <row r="43" spans="1:23">
      <c r="A43" s="143" t="s">
        <v>101</v>
      </c>
      <c r="B43" s="140" t="s">
        <v>102</v>
      </c>
      <c r="C43" s="140" t="s">
        <v>50</v>
      </c>
      <c r="D43" s="141">
        <v>172140</v>
      </c>
      <c r="E43" s="141">
        <v>62024</v>
      </c>
      <c r="F43" s="142">
        <v>234164</v>
      </c>
      <c r="G43" s="139">
        <v>789</v>
      </c>
      <c r="H43" s="139">
        <v>3300</v>
      </c>
      <c r="I43" s="139">
        <v>0</v>
      </c>
      <c r="J43" s="139">
        <v>350</v>
      </c>
      <c r="K43" s="139">
        <v>2251</v>
      </c>
      <c r="L43" s="139">
        <v>6690</v>
      </c>
      <c r="M43" s="159">
        <v>211648</v>
      </c>
      <c r="N43" s="139">
        <v>5618</v>
      </c>
      <c r="O43" s="139">
        <v>694</v>
      </c>
      <c r="P43" s="139">
        <v>2785</v>
      </c>
      <c r="Q43" s="139">
        <v>0</v>
      </c>
      <c r="R43" s="139">
        <v>239</v>
      </c>
      <c r="S43" s="139">
        <v>1867</v>
      </c>
      <c r="T43" s="139">
        <v>0</v>
      </c>
      <c r="U43" s="139">
        <v>33</v>
      </c>
      <c r="V43" s="139">
        <v>0</v>
      </c>
      <c r="W43" s="139">
        <v>0</v>
      </c>
    </row>
    <row r="44" spans="1:23">
      <c r="A44" s="143" t="s">
        <v>103</v>
      </c>
      <c r="B44" s="140" t="s">
        <v>104</v>
      </c>
      <c r="C44" s="140" t="s">
        <v>75</v>
      </c>
      <c r="D44" s="141">
        <v>46235</v>
      </c>
      <c r="E44" s="141">
        <v>1320</v>
      </c>
      <c r="F44" s="142">
        <v>47555</v>
      </c>
      <c r="G44" s="139">
        <v>776</v>
      </c>
      <c r="H44" s="139">
        <v>0</v>
      </c>
      <c r="I44" s="139">
        <v>775</v>
      </c>
      <c r="J44" s="139">
        <v>80</v>
      </c>
      <c r="K44" s="139">
        <v>55</v>
      </c>
      <c r="L44" s="139">
        <v>1686</v>
      </c>
      <c r="M44" s="159">
        <v>47555</v>
      </c>
      <c r="N44" s="139">
        <v>1797</v>
      </c>
      <c r="O44" s="139">
        <v>799</v>
      </c>
      <c r="P44" s="139">
        <v>0</v>
      </c>
      <c r="Q44" s="139">
        <v>846</v>
      </c>
      <c r="R44" s="139">
        <v>76</v>
      </c>
      <c r="S44" s="139">
        <v>0</v>
      </c>
      <c r="T44" s="139">
        <v>0</v>
      </c>
      <c r="U44" s="139">
        <v>76</v>
      </c>
      <c r="V44" s="139">
        <v>0</v>
      </c>
      <c r="W44" s="139">
        <v>0</v>
      </c>
    </row>
    <row r="45" spans="1:23">
      <c r="A45" s="143" t="s">
        <v>105</v>
      </c>
      <c r="B45" s="140" t="s">
        <v>106</v>
      </c>
      <c r="C45" s="140" t="s">
        <v>58</v>
      </c>
      <c r="D45" s="141">
        <v>75150</v>
      </c>
      <c r="E45" s="141">
        <v>9324</v>
      </c>
      <c r="F45" s="142">
        <v>84474</v>
      </c>
      <c r="G45" s="139">
        <v>0</v>
      </c>
      <c r="H45" s="139">
        <v>1570</v>
      </c>
      <c r="I45" s="139">
        <v>0</v>
      </c>
      <c r="J45" s="139">
        <v>100</v>
      </c>
      <c r="K45" s="139">
        <v>333</v>
      </c>
      <c r="L45" s="139">
        <v>2003</v>
      </c>
      <c r="M45" s="159">
        <v>69845</v>
      </c>
      <c r="N45" s="139">
        <v>1551</v>
      </c>
      <c r="O45" s="139">
        <v>0</v>
      </c>
      <c r="P45" s="139">
        <v>1205</v>
      </c>
      <c r="Q45" s="139">
        <v>0</v>
      </c>
      <c r="R45" s="139">
        <v>26</v>
      </c>
      <c r="S45" s="139">
        <v>320</v>
      </c>
      <c r="T45" s="139">
        <v>0</v>
      </c>
      <c r="U45" s="139">
        <v>0</v>
      </c>
      <c r="V45" s="139">
        <v>0</v>
      </c>
      <c r="W45" s="139">
        <v>0</v>
      </c>
    </row>
    <row r="46" spans="1:23">
      <c r="A46" t="s">
        <v>107</v>
      </c>
      <c r="B46" s="140" t="s">
        <v>74</v>
      </c>
      <c r="C46" s="140" t="s">
        <v>75</v>
      </c>
      <c r="D46" s="141">
        <v>42210</v>
      </c>
      <c r="E46" s="141">
        <v>11200</v>
      </c>
      <c r="F46" s="142">
        <v>53410</v>
      </c>
      <c r="G46" s="139">
        <v>0</v>
      </c>
      <c r="H46" s="139">
        <v>938</v>
      </c>
      <c r="I46" s="139">
        <v>0</v>
      </c>
      <c r="J46" s="139">
        <v>0</v>
      </c>
      <c r="K46" s="139">
        <v>400</v>
      </c>
      <c r="L46" s="139">
        <v>1338</v>
      </c>
      <c r="M46" s="159">
        <v>53410</v>
      </c>
      <c r="N46" s="139">
        <v>1326</v>
      </c>
      <c r="O46" s="139">
        <v>0</v>
      </c>
      <c r="P46" s="139">
        <v>914</v>
      </c>
      <c r="Q46" s="139">
        <v>0</v>
      </c>
      <c r="R46" s="139">
        <v>0</v>
      </c>
      <c r="S46" s="139">
        <v>412</v>
      </c>
      <c r="T46" s="139">
        <v>0</v>
      </c>
      <c r="U46" s="139">
        <v>0</v>
      </c>
      <c r="V46" s="139">
        <v>0</v>
      </c>
      <c r="W46" s="139">
        <v>0</v>
      </c>
    </row>
    <row r="47" spans="1:23">
      <c r="A47" s="143" t="s">
        <v>108</v>
      </c>
      <c r="B47" s="140" t="s">
        <v>74</v>
      </c>
      <c r="C47" s="140" t="s">
        <v>75</v>
      </c>
      <c r="D47" s="141">
        <v>46890</v>
      </c>
      <c r="E47" s="141">
        <v>40332</v>
      </c>
      <c r="F47" s="142">
        <v>87222</v>
      </c>
      <c r="G47" s="139">
        <v>0</v>
      </c>
      <c r="H47" s="139">
        <v>1020</v>
      </c>
      <c r="I47" s="139">
        <v>0</v>
      </c>
      <c r="J47" s="139">
        <v>22</v>
      </c>
      <c r="K47" s="139">
        <v>1503</v>
      </c>
      <c r="L47" s="139">
        <v>2545</v>
      </c>
      <c r="M47" s="159">
        <v>87222</v>
      </c>
      <c r="N47" s="139">
        <v>2459</v>
      </c>
      <c r="O47" s="139">
        <v>0</v>
      </c>
      <c r="P47" s="139">
        <v>936</v>
      </c>
      <c r="Q47" s="139">
        <v>0</v>
      </c>
      <c r="R47" s="139">
        <v>20</v>
      </c>
      <c r="S47" s="139">
        <v>1065</v>
      </c>
      <c r="T47" s="139">
        <v>0</v>
      </c>
      <c r="U47" s="139">
        <v>438</v>
      </c>
      <c r="V47" s="139">
        <v>0</v>
      </c>
      <c r="W47" s="139">
        <v>0</v>
      </c>
    </row>
    <row r="48" spans="1:23">
      <c r="A48" s="143" t="s">
        <v>109</v>
      </c>
      <c r="B48" s="140" t="s">
        <v>104</v>
      </c>
      <c r="C48" s="140" t="s">
        <v>75</v>
      </c>
      <c r="D48" s="141">
        <v>53055</v>
      </c>
      <c r="E48" s="141">
        <v>2784</v>
      </c>
      <c r="F48" s="142">
        <v>55839</v>
      </c>
      <c r="G48" s="139">
        <v>900</v>
      </c>
      <c r="H48" s="139">
        <v>0</v>
      </c>
      <c r="I48" s="139">
        <v>899</v>
      </c>
      <c r="J48" s="139">
        <v>80</v>
      </c>
      <c r="K48" s="139">
        <v>116</v>
      </c>
      <c r="L48" s="139">
        <v>1995</v>
      </c>
      <c r="M48" s="159">
        <v>55839</v>
      </c>
      <c r="N48" s="139">
        <v>1952</v>
      </c>
      <c r="O48" s="139">
        <v>913</v>
      </c>
      <c r="P48" s="139">
        <v>0</v>
      </c>
      <c r="Q48" s="139">
        <v>838</v>
      </c>
      <c r="R48" s="139">
        <v>84</v>
      </c>
      <c r="S48" s="139">
        <v>0</v>
      </c>
      <c r="T48" s="139">
        <v>0</v>
      </c>
      <c r="U48" s="139">
        <v>117</v>
      </c>
      <c r="V48" s="139">
        <v>0</v>
      </c>
      <c r="W48" s="139">
        <v>0</v>
      </c>
    </row>
    <row r="49" spans="1:23">
      <c r="A49" s="143" t="s">
        <v>110</v>
      </c>
      <c r="B49" s="140" t="s">
        <v>111</v>
      </c>
      <c r="C49" s="140" t="s">
        <v>38</v>
      </c>
      <c r="D49" s="141">
        <v>91630</v>
      </c>
      <c r="E49" s="141">
        <v>26000</v>
      </c>
      <c r="F49" s="142">
        <v>117630</v>
      </c>
      <c r="G49" s="139">
        <v>1153</v>
      </c>
      <c r="H49" s="139">
        <v>0</v>
      </c>
      <c r="I49" s="139">
        <v>1780</v>
      </c>
      <c r="J49" s="139">
        <v>0</v>
      </c>
      <c r="K49" s="139">
        <v>1000</v>
      </c>
      <c r="L49" s="139">
        <v>3933</v>
      </c>
      <c r="M49" s="159">
        <v>117140</v>
      </c>
      <c r="N49" s="139">
        <v>3706</v>
      </c>
      <c r="O49" s="139">
        <v>1091</v>
      </c>
      <c r="P49" s="139">
        <v>0</v>
      </c>
      <c r="Q49" s="139">
        <v>1619</v>
      </c>
      <c r="R49" s="139">
        <v>0</v>
      </c>
      <c r="S49" s="139">
        <v>498</v>
      </c>
      <c r="T49" s="139">
        <v>0</v>
      </c>
      <c r="U49" s="139">
        <v>498</v>
      </c>
      <c r="V49" s="139">
        <v>0</v>
      </c>
      <c r="W49" s="139">
        <v>0</v>
      </c>
    </row>
    <row r="50" spans="1:23">
      <c r="A50" s="143" t="s">
        <v>112</v>
      </c>
      <c r="B50" s="140" t="s">
        <v>33</v>
      </c>
      <c r="C50" s="140" t="s">
        <v>34</v>
      </c>
      <c r="D50" s="141">
        <v>74880</v>
      </c>
      <c r="E50" s="141">
        <v>0</v>
      </c>
      <c r="F50" s="142">
        <v>74880</v>
      </c>
      <c r="G50" s="139">
        <v>0</v>
      </c>
      <c r="H50" s="139">
        <v>1616</v>
      </c>
      <c r="I50" s="139">
        <v>0</v>
      </c>
      <c r="J50" s="139">
        <v>48</v>
      </c>
      <c r="K50" s="139">
        <v>0</v>
      </c>
      <c r="L50" s="139">
        <v>1664</v>
      </c>
      <c r="M50" s="159">
        <v>63315</v>
      </c>
      <c r="N50" s="139">
        <v>1284</v>
      </c>
      <c r="O50" s="139">
        <v>0</v>
      </c>
      <c r="P50" s="139">
        <v>1236</v>
      </c>
      <c r="Q50" s="139">
        <v>0</v>
      </c>
      <c r="R50" s="139">
        <v>48</v>
      </c>
      <c r="S50" s="139">
        <v>0</v>
      </c>
      <c r="T50" s="139">
        <v>0</v>
      </c>
      <c r="U50" s="139">
        <v>0</v>
      </c>
      <c r="V50" s="139">
        <v>0</v>
      </c>
      <c r="W50" s="139">
        <v>0</v>
      </c>
    </row>
    <row r="51" spans="1:23">
      <c r="A51" s="143" t="s">
        <v>113</v>
      </c>
      <c r="B51" s="140" t="s">
        <v>60</v>
      </c>
      <c r="C51" s="140" t="s">
        <v>130</v>
      </c>
      <c r="D51" s="141">
        <v>29070</v>
      </c>
      <c r="E51" s="141">
        <v>3292</v>
      </c>
      <c r="F51" s="142">
        <v>32362</v>
      </c>
      <c r="G51" s="139">
        <v>180</v>
      </c>
      <c r="H51" s="139">
        <v>506</v>
      </c>
      <c r="I51" s="139">
        <v>0</v>
      </c>
      <c r="J51" s="139">
        <v>100</v>
      </c>
      <c r="K51" s="139">
        <v>122</v>
      </c>
      <c r="L51" s="139">
        <v>908</v>
      </c>
      <c r="M51" s="159">
        <v>19505</v>
      </c>
      <c r="N51" s="139">
        <v>698</v>
      </c>
      <c r="O51" s="139">
        <v>251</v>
      </c>
      <c r="P51" s="139">
        <v>387</v>
      </c>
      <c r="Q51" s="139">
        <v>0</v>
      </c>
      <c r="R51" s="139">
        <v>0</v>
      </c>
      <c r="S51" s="139">
        <v>60</v>
      </c>
      <c r="T51" s="139">
        <v>0</v>
      </c>
      <c r="U51" s="139">
        <v>0</v>
      </c>
      <c r="V51" s="139">
        <v>0</v>
      </c>
      <c r="W51" s="139">
        <v>0</v>
      </c>
    </row>
    <row r="52" spans="1:23">
      <c r="A52" s="143" t="s">
        <v>114</v>
      </c>
      <c r="B52" s="140" t="s">
        <v>63</v>
      </c>
      <c r="C52" s="140" t="s">
        <v>58</v>
      </c>
      <c r="D52" s="141">
        <v>31180</v>
      </c>
      <c r="E52" s="141">
        <v>480</v>
      </c>
      <c r="F52" s="142">
        <v>31660</v>
      </c>
      <c r="G52" s="139">
        <v>418</v>
      </c>
      <c r="H52" s="139">
        <v>564</v>
      </c>
      <c r="I52" s="139">
        <v>0</v>
      </c>
      <c r="J52" s="139">
        <v>36</v>
      </c>
      <c r="K52" s="139">
        <v>20</v>
      </c>
      <c r="L52" s="139">
        <v>1038</v>
      </c>
      <c r="M52" s="159">
        <v>22300</v>
      </c>
      <c r="N52" s="139">
        <v>662</v>
      </c>
      <c r="O52" s="139">
        <v>214</v>
      </c>
      <c r="P52" s="139">
        <v>448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39">
        <v>0</v>
      </c>
      <c r="W52" s="139">
        <v>0</v>
      </c>
    </row>
    <row r="53" spans="1:23">
      <c r="A53" s="143" t="s">
        <v>115</v>
      </c>
      <c r="B53" s="140" t="s">
        <v>65</v>
      </c>
      <c r="C53" s="140" t="s">
        <v>130</v>
      </c>
      <c r="D53" s="141">
        <v>88110</v>
      </c>
      <c r="E53" s="141">
        <v>5472</v>
      </c>
      <c r="F53" s="142">
        <v>93582</v>
      </c>
      <c r="G53" s="139">
        <v>0</v>
      </c>
      <c r="H53" s="139">
        <v>1928</v>
      </c>
      <c r="I53" s="139">
        <v>0</v>
      </c>
      <c r="J53" s="139">
        <v>30</v>
      </c>
      <c r="K53" s="139">
        <v>218</v>
      </c>
      <c r="L53" s="139">
        <v>2176</v>
      </c>
      <c r="M53" s="159">
        <v>77557</v>
      </c>
      <c r="N53" s="139">
        <v>1755</v>
      </c>
      <c r="O53" s="139">
        <v>0</v>
      </c>
      <c r="P53" s="139">
        <v>1616</v>
      </c>
      <c r="Q53" s="139">
        <v>0</v>
      </c>
      <c r="R53" s="139">
        <v>30</v>
      </c>
      <c r="S53" s="139">
        <v>49</v>
      </c>
      <c r="T53" s="139">
        <v>0</v>
      </c>
      <c r="U53" s="139">
        <v>60</v>
      </c>
      <c r="V53" s="139">
        <v>0</v>
      </c>
      <c r="W53" s="139">
        <v>0</v>
      </c>
    </row>
    <row r="54" spans="1:23">
      <c r="A54" t="s">
        <v>116</v>
      </c>
      <c r="B54" s="145" t="s">
        <v>63</v>
      </c>
      <c r="C54" s="145" t="s">
        <v>58</v>
      </c>
      <c r="D54" s="141">
        <v>16335</v>
      </c>
      <c r="E54" s="141">
        <v>0</v>
      </c>
      <c r="F54" s="142">
        <v>16335</v>
      </c>
      <c r="G54" s="139">
        <v>0</v>
      </c>
      <c r="H54" s="139">
        <v>363</v>
      </c>
      <c r="I54" s="139">
        <v>0</v>
      </c>
      <c r="J54" s="139">
        <v>0</v>
      </c>
      <c r="K54" s="139">
        <v>0</v>
      </c>
      <c r="L54" s="139">
        <v>363</v>
      </c>
      <c r="M54" s="159">
        <v>16335</v>
      </c>
      <c r="N54" s="139">
        <v>363</v>
      </c>
      <c r="O54" s="139">
        <v>0</v>
      </c>
      <c r="P54" s="139">
        <v>363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39">
        <v>0</v>
      </c>
      <c r="W54" s="139">
        <v>0</v>
      </c>
    </row>
    <row r="55" spans="1:23">
      <c r="A55" t="s">
        <v>117</v>
      </c>
      <c r="B55" s="140" t="s">
        <v>118</v>
      </c>
      <c r="C55" s="140" t="s">
        <v>58</v>
      </c>
      <c r="D55" s="141">
        <v>86940</v>
      </c>
      <c r="E55" s="141">
        <v>10108</v>
      </c>
      <c r="F55" s="142">
        <v>97048</v>
      </c>
      <c r="G55" s="139">
        <v>0</v>
      </c>
      <c r="H55" s="139">
        <v>1902</v>
      </c>
      <c r="I55" s="139">
        <v>0</v>
      </c>
      <c r="J55" s="139">
        <v>30</v>
      </c>
      <c r="K55" s="139">
        <v>361</v>
      </c>
      <c r="L55" s="139">
        <v>2293</v>
      </c>
      <c r="M55" s="159">
        <v>94573</v>
      </c>
      <c r="N55" s="139">
        <v>2093</v>
      </c>
      <c r="O55" s="139">
        <v>0</v>
      </c>
      <c r="P55" s="139">
        <v>1702</v>
      </c>
      <c r="Q55" s="139">
        <v>0</v>
      </c>
      <c r="R55" s="139">
        <v>30</v>
      </c>
      <c r="S55" s="139">
        <v>361</v>
      </c>
      <c r="T55" s="139">
        <v>0</v>
      </c>
      <c r="U55" s="139">
        <v>0</v>
      </c>
      <c r="V55" s="139">
        <v>0</v>
      </c>
      <c r="W55" s="139">
        <v>0</v>
      </c>
    </row>
    <row r="56" spans="1:23">
      <c r="A56" t="s">
        <v>119</v>
      </c>
      <c r="B56" s="145" t="s">
        <v>63</v>
      </c>
      <c r="C56" s="145" t="s">
        <v>58</v>
      </c>
      <c r="D56" s="141">
        <v>19165</v>
      </c>
      <c r="E56" s="141">
        <v>12960</v>
      </c>
      <c r="F56" s="142">
        <v>32125</v>
      </c>
      <c r="G56" s="139">
        <v>256</v>
      </c>
      <c r="H56" s="139">
        <v>369</v>
      </c>
      <c r="I56" s="139">
        <v>0</v>
      </c>
      <c r="J56" s="139">
        <v>0</v>
      </c>
      <c r="K56" s="139">
        <v>540</v>
      </c>
      <c r="L56" s="139">
        <v>1165</v>
      </c>
      <c r="M56" s="159">
        <v>32125</v>
      </c>
      <c r="N56" s="139">
        <v>1174</v>
      </c>
      <c r="O56" s="139">
        <v>256</v>
      </c>
      <c r="P56" s="139">
        <v>369</v>
      </c>
      <c r="Q56" s="139">
        <v>0</v>
      </c>
      <c r="R56" s="139">
        <v>0</v>
      </c>
      <c r="S56" s="139">
        <v>0</v>
      </c>
      <c r="T56" s="139">
        <v>0</v>
      </c>
      <c r="U56" s="139">
        <v>549</v>
      </c>
      <c r="V56" s="139">
        <v>0</v>
      </c>
      <c r="W56" s="139">
        <v>0</v>
      </c>
    </row>
    <row r="57" spans="1:23">
      <c r="A57" s="143" t="s">
        <v>120</v>
      </c>
      <c r="B57" s="140" t="s">
        <v>118</v>
      </c>
      <c r="C57" s="145" t="s">
        <v>58</v>
      </c>
      <c r="D57" s="141">
        <v>80695</v>
      </c>
      <c r="E57" s="141">
        <v>3816</v>
      </c>
      <c r="F57" s="142">
        <v>84511</v>
      </c>
      <c r="G57" s="139">
        <v>190</v>
      </c>
      <c r="H57" s="139">
        <v>1466</v>
      </c>
      <c r="I57" s="139">
        <v>130</v>
      </c>
      <c r="J57" s="139">
        <v>155</v>
      </c>
      <c r="K57" s="139">
        <v>159</v>
      </c>
      <c r="L57" s="139">
        <v>2100</v>
      </c>
      <c r="M57" s="159">
        <v>76852</v>
      </c>
      <c r="N57" s="139">
        <v>1949</v>
      </c>
      <c r="O57" s="139">
        <v>215</v>
      </c>
      <c r="P57" s="139">
        <v>1343</v>
      </c>
      <c r="Q57" s="139">
        <v>101</v>
      </c>
      <c r="R57" s="139">
        <v>137</v>
      </c>
      <c r="S57" s="139">
        <v>0</v>
      </c>
      <c r="T57" s="139">
        <v>0</v>
      </c>
      <c r="U57" s="139">
        <v>153</v>
      </c>
      <c r="V57" s="139">
        <v>0</v>
      </c>
      <c r="W57" s="139">
        <v>0</v>
      </c>
    </row>
    <row r="58" spans="1:23">
      <c r="A58" s="143" t="s">
        <v>121</v>
      </c>
      <c r="B58" s="140" t="s">
        <v>63</v>
      </c>
      <c r="C58" s="140" t="s">
        <v>58</v>
      </c>
      <c r="D58" s="141">
        <v>31450</v>
      </c>
      <c r="E58" s="141">
        <v>15040</v>
      </c>
      <c r="F58" s="142">
        <v>46490</v>
      </c>
      <c r="G58" s="139">
        <v>400</v>
      </c>
      <c r="H58" s="139">
        <v>610</v>
      </c>
      <c r="I58" s="139">
        <v>0</v>
      </c>
      <c r="J58" s="139">
        <v>0</v>
      </c>
      <c r="K58" s="139">
        <v>595</v>
      </c>
      <c r="L58" s="139">
        <v>1605</v>
      </c>
      <c r="M58" s="159">
        <v>46490</v>
      </c>
      <c r="N58" s="139">
        <v>1626</v>
      </c>
      <c r="O58" s="139">
        <v>400</v>
      </c>
      <c r="P58" s="139">
        <v>613</v>
      </c>
      <c r="Q58" s="139">
        <v>0</v>
      </c>
      <c r="R58" s="139">
        <v>0</v>
      </c>
      <c r="S58" s="139">
        <v>0</v>
      </c>
      <c r="T58" s="139">
        <v>0</v>
      </c>
      <c r="U58" s="139">
        <v>585</v>
      </c>
      <c r="V58" s="139">
        <v>28</v>
      </c>
      <c r="W58" s="139">
        <v>10</v>
      </c>
    </row>
    <row r="59" spans="1:23">
      <c r="A59" s="143" t="s">
        <v>122</v>
      </c>
      <c r="B59" s="140" t="s">
        <v>52</v>
      </c>
      <c r="C59" s="140" t="s">
        <v>53</v>
      </c>
      <c r="D59" s="141">
        <v>34000</v>
      </c>
      <c r="E59" s="141">
        <v>3220</v>
      </c>
      <c r="F59" s="142">
        <v>37220</v>
      </c>
      <c r="G59" s="139">
        <v>718</v>
      </c>
      <c r="H59" s="139">
        <v>0</v>
      </c>
      <c r="I59" s="139">
        <v>556</v>
      </c>
      <c r="J59" s="139">
        <v>40</v>
      </c>
      <c r="K59" s="139">
        <v>120</v>
      </c>
      <c r="L59" s="139">
        <v>1434</v>
      </c>
      <c r="M59" s="159">
        <v>34750</v>
      </c>
      <c r="N59" s="139">
        <v>1220</v>
      </c>
      <c r="O59" s="139">
        <v>592</v>
      </c>
      <c r="P59" s="139">
        <v>0</v>
      </c>
      <c r="Q59" s="139">
        <v>508</v>
      </c>
      <c r="R59" s="139">
        <v>0</v>
      </c>
      <c r="S59" s="139">
        <v>85</v>
      </c>
      <c r="T59" s="139">
        <v>0</v>
      </c>
      <c r="U59" s="139">
        <v>35</v>
      </c>
      <c r="V59" s="139">
        <v>0</v>
      </c>
      <c r="W59" s="139">
        <v>0</v>
      </c>
    </row>
    <row r="60" spans="1:23">
      <c r="A60" s="143" t="s">
        <v>123</v>
      </c>
      <c r="B60" s="140" t="s">
        <v>40</v>
      </c>
      <c r="C60" s="140" t="s">
        <v>38</v>
      </c>
      <c r="D60" s="141">
        <v>33520</v>
      </c>
      <c r="E60" s="141">
        <v>8792</v>
      </c>
      <c r="F60" s="142">
        <v>42312</v>
      </c>
      <c r="G60" s="139">
        <v>481</v>
      </c>
      <c r="H60" s="139">
        <v>0</v>
      </c>
      <c r="I60" s="139">
        <v>590</v>
      </c>
      <c r="J60" s="139">
        <v>48</v>
      </c>
      <c r="K60" s="139">
        <v>316</v>
      </c>
      <c r="L60" s="139">
        <v>1435</v>
      </c>
      <c r="M60" s="159">
        <v>34551</v>
      </c>
      <c r="N60" s="139">
        <v>1235</v>
      </c>
      <c r="O60" s="139">
        <v>476</v>
      </c>
      <c r="P60" s="139">
        <v>0</v>
      </c>
      <c r="Q60" s="139">
        <v>479</v>
      </c>
      <c r="R60" s="139">
        <v>2</v>
      </c>
      <c r="S60" s="139">
        <v>224</v>
      </c>
      <c r="T60" s="139">
        <v>0</v>
      </c>
      <c r="U60" s="139">
        <v>42</v>
      </c>
      <c r="V60" s="139">
        <v>12</v>
      </c>
      <c r="W60" s="139">
        <v>4</v>
      </c>
    </row>
    <row r="61" spans="1:23">
      <c r="A61" s="143" t="s">
        <v>124</v>
      </c>
      <c r="B61" s="140" t="s">
        <v>98</v>
      </c>
      <c r="C61" s="140" t="s">
        <v>130</v>
      </c>
      <c r="D61" s="141">
        <v>62395</v>
      </c>
      <c r="E61" s="141">
        <v>4480</v>
      </c>
      <c r="F61" s="142">
        <v>66875</v>
      </c>
      <c r="G61" s="139">
        <v>1051</v>
      </c>
      <c r="H61" s="139">
        <v>0</v>
      </c>
      <c r="I61" s="139">
        <v>974</v>
      </c>
      <c r="J61" s="139">
        <v>179</v>
      </c>
      <c r="K61" s="139">
        <v>143</v>
      </c>
      <c r="L61" s="139">
        <v>2347</v>
      </c>
      <c r="M61" s="159">
        <v>65685</v>
      </c>
      <c r="N61" s="139">
        <v>2312</v>
      </c>
      <c r="O61" s="139">
        <v>968</v>
      </c>
      <c r="P61" s="139">
        <v>0</v>
      </c>
      <c r="Q61" s="139">
        <v>974</v>
      </c>
      <c r="R61" s="139">
        <v>171</v>
      </c>
      <c r="S61" s="139">
        <v>110</v>
      </c>
      <c r="T61" s="139">
        <v>0</v>
      </c>
      <c r="U61" s="139">
        <v>25</v>
      </c>
      <c r="V61" s="139">
        <v>64</v>
      </c>
      <c r="W61" s="139">
        <v>15</v>
      </c>
    </row>
    <row r="62" spans="1:23">
      <c r="A62" s="143" t="s">
        <v>125</v>
      </c>
      <c r="B62" s="140" t="s">
        <v>79</v>
      </c>
      <c r="C62" s="140" t="s">
        <v>53</v>
      </c>
      <c r="D62" s="141">
        <v>48420</v>
      </c>
      <c r="E62" s="141">
        <v>14112</v>
      </c>
      <c r="F62" s="142">
        <v>62532</v>
      </c>
      <c r="G62" s="139">
        <v>0</v>
      </c>
      <c r="H62" s="139">
        <v>1076</v>
      </c>
      <c r="I62" s="139">
        <v>0</v>
      </c>
      <c r="J62" s="139">
        <v>0</v>
      </c>
      <c r="K62" s="139">
        <v>504</v>
      </c>
      <c r="L62" s="139">
        <v>1580</v>
      </c>
      <c r="M62" s="159">
        <v>62313</v>
      </c>
      <c r="N62" s="139">
        <v>1574</v>
      </c>
      <c r="O62" s="139">
        <v>0</v>
      </c>
      <c r="P62" s="139">
        <v>1073</v>
      </c>
      <c r="Q62" s="139">
        <v>0</v>
      </c>
      <c r="R62" s="139">
        <v>0</v>
      </c>
      <c r="S62" s="139">
        <v>501</v>
      </c>
      <c r="T62" s="139">
        <v>0</v>
      </c>
      <c r="U62" s="139">
        <v>0</v>
      </c>
      <c r="V62" s="139">
        <v>0</v>
      </c>
      <c r="W62" s="139">
        <v>0</v>
      </c>
    </row>
    <row r="63" spans="1:23">
      <c r="A63" s="139"/>
      <c r="B63" s="139"/>
      <c r="C63" s="139"/>
      <c r="D63" s="149">
        <f>SUM(D2:D62)</f>
        <v>2783070</v>
      </c>
      <c r="E63" s="149">
        <f>SUM(E2:E62)</f>
        <v>606940</v>
      </c>
      <c r="F63" s="149">
        <f>SUM(F2:F62)</f>
        <v>3390010</v>
      </c>
      <c r="G63" s="150">
        <f>SUM(G2:G62)</f>
        <v>15606</v>
      </c>
      <c r="H63" s="150">
        <f t="shared" ref="H63:J63" si="0">SUM(H2:H62)</f>
        <v>43987</v>
      </c>
      <c r="I63" s="150">
        <f t="shared" si="0"/>
        <v>9614</v>
      </c>
      <c r="J63" s="150">
        <f t="shared" si="0"/>
        <v>4777</v>
      </c>
      <c r="K63" s="150">
        <f t="shared" ref="K63" si="1">SUM(K2:K62)</f>
        <v>22136</v>
      </c>
      <c r="L63" s="150">
        <f t="shared" ref="L63" si="2">SUM(L2:L62)</f>
        <v>96120</v>
      </c>
      <c r="M63" s="151">
        <v>3072739</v>
      </c>
      <c r="N63" s="150">
        <v>85467</v>
      </c>
      <c r="O63" s="150">
        <v>13878</v>
      </c>
      <c r="P63" s="150">
        <v>38207</v>
      </c>
      <c r="Q63" s="150">
        <v>8899</v>
      </c>
      <c r="R63" s="150">
        <v>3474</v>
      </c>
      <c r="S63" s="150">
        <v>16516</v>
      </c>
      <c r="T63" s="150">
        <v>0</v>
      </c>
      <c r="U63" s="150">
        <v>4160</v>
      </c>
      <c r="V63" s="150">
        <v>333</v>
      </c>
      <c r="W63" s="150">
        <v>93</v>
      </c>
    </row>
    <row r="64" spans="1:23">
      <c r="A64" s="139"/>
      <c r="B64" s="139"/>
      <c r="C64" s="139"/>
      <c r="D64" s="142"/>
      <c r="E64" s="142"/>
      <c r="F64" s="142"/>
      <c r="G64" s="139"/>
      <c r="H64" s="139"/>
      <c r="I64" s="139"/>
      <c r="J64" s="139"/>
      <c r="K64" s="139"/>
      <c r="L64" s="139"/>
      <c r="M64" s="141"/>
      <c r="N64" s="161"/>
      <c r="O64" s="161"/>
      <c r="P64" s="161"/>
      <c r="Q64" s="161"/>
      <c r="R64" s="161"/>
      <c r="S64" s="161"/>
      <c r="T64" s="161"/>
      <c r="U64" s="161"/>
      <c r="V64" s="161"/>
    </row>
    <row r="65" spans="1:22">
      <c r="A65" s="139"/>
      <c r="B65" s="139"/>
      <c r="C65" s="139"/>
      <c r="D65" s="147"/>
      <c r="E65" s="147"/>
      <c r="F65" s="147"/>
      <c r="G65" s="147"/>
      <c r="H65" s="139"/>
      <c r="I65" s="139"/>
      <c r="J65" s="139"/>
      <c r="K65" s="139"/>
      <c r="L65" s="139"/>
      <c r="M65" s="142"/>
      <c r="N65" s="139"/>
      <c r="O65" s="139"/>
      <c r="P65" s="139"/>
      <c r="Q65" s="139"/>
      <c r="R65" s="155"/>
      <c r="S65" s="139"/>
      <c r="T65" s="139"/>
      <c r="U65" s="139"/>
      <c r="V65" s="139"/>
    </row>
    <row r="66" spans="1:22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</row>
    <row r="67" spans="1:22">
      <c r="A67" s="148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</row>
  </sheetData>
  <autoFilter ref="A1:W63" xr:uid="{F9E04E2B-5488-4425-A4B1-3CC8668ED790}"/>
  <conditionalFormatting sqref="A3:A7 A58:A60 A9:A11 A13:A15 A17 A19:A23 A25:A26 A28 A30 A33:A39 A41 A44:A49 A52:A53 A63:A64">
    <cfRule type="duplicateValues" dxfId="74" priority="31"/>
  </conditionalFormatting>
  <conditionalFormatting sqref="A12">
    <cfRule type="duplicateValues" dxfId="73" priority="14"/>
  </conditionalFormatting>
  <conditionalFormatting sqref="A16">
    <cfRule type="duplicateValues" dxfId="72" priority="13"/>
  </conditionalFormatting>
  <conditionalFormatting sqref="A18">
    <cfRule type="duplicateValues" dxfId="71" priority="12"/>
  </conditionalFormatting>
  <conditionalFormatting sqref="A24">
    <cfRule type="duplicateValues" dxfId="70" priority="11"/>
  </conditionalFormatting>
  <conditionalFormatting sqref="A27">
    <cfRule type="duplicateValues" dxfId="69" priority="10"/>
  </conditionalFormatting>
  <conditionalFormatting sqref="A29">
    <cfRule type="duplicateValues" dxfId="68" priority="9"/>
  </conditionalFormatting>
  <conditionalFormatting sqref="A31">
    <cfRule type="duplicateValues" dxfId="67" priority="8"/>
  </conditionalFormatting>
  <conditionalFormatting sqref="A32">
    <cfRule type="duplicateValues" dxfId="66" priority="7"/>
  </conditionalFormatting>
  <conditionalFormatting sqref="A40">
    <cfRule type="duplicateValues" dxfId="65" priority="6"/>
  </conditionalFormatting>
  <conditionalFormatting sqref="A42">
    <cfRule type="duplicateValues" dxfId="64" priority="5"/>
  </conditionalFormatting>
  <conditionalFormatting sqref="A43">
    <cfRule type="duplicateValues" dxfId="63" priority="4"/>
  </conditionalFormatting>
  <conditionalFormatting sqref="A50:A51">
    <cfRule type="duplicateValues" dxfId="62" priority="3"/>
  </conditionalFormatting>
  <conditionalFormatting sqref="A57">
    <cfRule type="duplicateValues" dxfId="61" priority="2"/>
  </conditionalFormatting>
  <conditionalFormatting sqref="A61:A62">
    <cfRule type="duplicateValues" dxfId="6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7ACE-2C52-4DAF-9B3A-715C868E8F57}">
  <sheetPr filterMode="1"/>
  <dimension ref="A1:AE68"/>
  <sheetViews>
    <sheetView zoomScaleNormal="100" workbookViewId="0">
      <pane xSplit="1" ySplit="1" topLeftCell="B2" activePane="bottomRight" state="frozen"/>
      <selection pane="bottomRight" activeCell="E69" sqref="E69"/>
      <selection pane="bottomLeft" activeCell="A2" sqref="A2"/>
      <selection pane="topRight" activeCell="B1" sqref="B1"/>
    </sheetView>
  </sheetViews>
  <sheetFormatPr defaultRowHeight="13.5"/>
  <cols>
    <col min="1" max="1" width="49.5703125" bestFit="1" customWidth="1"/>
    <col min="2" max="3" width="24.42578125" customWidth="1"/>
    <col min="4" max="4" width="22.28515625" customWidth="1"/>
    <col min="5" max="5" width="21.42578125" customWidth="1"/>
    <col min="6" max="7" width="16" customWidth="1"/>
    <col min="8" max="8" width="16.7109375" customWidth="1"/>
    <col min="9" max="9" width="20.42578125" customWidth="1"/>
    <col min="10" max="10" width="15" customWidth="1"/>
    <col min="11" max="12" width="14.5703125" customWidth="1"/>
    <col min="13" max="13" width="16.5703125" customWidth="1"/>
    <col min="14" max="14" width="16.28515625" customWidth="1"/>
    <col min="15" max="15" width="13.7109375" customWidth="1"/>
    <col min="16" max="16" width="17" customWidth="1"/>
    <col min="17" max="17" width="22.42578125" customWidth="1"/>
    <col min="18" max="19" width="12.7109375" bestFit="1" customWidth="1"/>
    <col min="20" max="20" width="18.140625" bestFit="1" customWidth="1"/>
    <col min="21" max="21" width="14.140625" bestFit="1" customWidth="1"/>
    <col min="22" max="22" width="13.42578125" bestFit="1" customWidth="1"/>
    <col min="23" max="23" width="22.140625" customWidth="1"/>
    <col min="24" max="24" width="20.7109375" customWidth="1"/>
    <col min="25" max="25" width="18" bestFit="1" customWidth="1"/>
    <col min="26" max="26" width="22.140625" bestFit="1" customWidth="1"/>
    <col min="27" max="27" width="18" bestFit="1" customWidth="1"/>
    <col min="28" max="28" width="15.140625" bestFit="1" customWidth="1"/>
    <col min="29" max="29" width="11.85546875" customWidth="1"/>
    <col min="30" max="30" width="14.42578125" customWidth="1"/>
  </cols>
  <sheetData>
    <row r="1" spans="1:31" s="152" customFormat="1" ht="54">
      <c r="A1" s="128" t="s">
        <v>0</v>
      </c>
      <c r="B1" s="128" t="s">
        <v>1</v>
      </c>
      <c r="C1" s="128" t="s">
        <v>2</v>
      </c>
      <c r="D1" s="129" t="s">
        <v>3</v>
      </c>
      <c r="E1" s="129" t="s">
        <v>4</v>
      </c>
      <c r="F1" s="129" t="s">
        <v>5</v>
      </c>
      <c r="G1" s="128" t="s">
        <v>6</v>
      </c>
      <c r="H1" s="128" t="s">
        <v>7</v>
      </c>
      <c r="I1" s="128" t="s">
        <v>8</v>
      </c>
      <c r="J1" s="128" t="s">
        <v>9</v>
      </c>
      <c r="K1" s="128" t="s">
        <v>10</v>
      </c>
      <c r="L1" s="128" t="s">
        <v>11</v>
      </c>
      <c r="M1" s="129" t="s">
        <v>131</v>
      </c>
      <c r="N1" s="128" t="s">
        <v>13</v>
      </c>
      <c r="O1" s="128" t="s">
        <v>14</v>
      </c>
      <c r="P1" s="128" t="s">
        <v>15</v>
      </c>
      <c r="Q1" s="128" t="s">
        <v>16</v>
      </c>
      <c r="R1" s="128" t="s">
        <v>17</v>
      </c>
      <c r="S1" s="128" t="s">
        <v>18</v>
      </c>
      <c r="T1" s="128" t="s">
        <v>132</v>
      </c>
      <c r="U1" s="128" t="s">
        <v>19</v>
      </c>
      <c r="V1" s="128" t="s">
        <v>20</v>
      </c>
      <c r="W1" s="128" t="s">
        <v>133</v>
      </c>
      <c r="X1" s="128" t="s">
        <v>134</v>
      </c>
      <c r="Y1" s="128" t="s">
        <v>135</v>
      </c>
      <c r="Z1" s="128" t="s">
        <v>136</v>
      </c>
      <c r="AA1" s="128" t="s">
        <v>137</v>
      </c>
      <c r="AB1" s="128" t="s">
        <v>138</v>
      </c>
      <c r="AC1" s="128" t="s">
        <v>139</v>
      </c>
      <c r="AD1" s="128" t="s">
        <v>140</v>
      </c>
    </row>
    <row r="2" spans="1:31" hidden="1">
      <c r="A2" s="139" t="s">
        <v>141</v>
      </c>
      <c r="B2" s="140" t="s">
        <v>33</v>
      </c>
      <c r="C2" s="140" t="s">
        <v>34</v>
      </c>
      <c r="D2" s="141">
        <v>20824</v>
      </c>
      <c r="E2" s="141">
        <v>3112</v>
      </c>
      <c r="F2" s="142">
        <v>23936</v>
      </c>
      <c r="G2" s="139">
        <v>0</v>
      </c>
      <c r="H2" s="139">
        <v>595</v>
      </c>
      <c r="I2" s="139">
        <v>0</v>
      </c>
      <c r="J2" s="139">
        <v>0</v>
      </c>
      <c r="K2" s="139">
        <v>98</v>
      </c>
      <c r="L2" s="139">
        <v>693</v>
      </c>
      <c r="M2" s="141">
        <v>19530</v>
      </c>
      <c r="N2" s="139">
        <v>230</v>
      </c>
      <c r="O2" s="139">
        <v>0</v>
      </c>
      <c r="P2" s="139">
        <v>133</v>
      </c>
      <c r="Q2" s="139">
        <v>0</v>
      </c>
      <c r="R2" s="139">
        <v>0</v>
      </c>
      <c r="S2" s="139">
        <v>0</v>
      </c>
      <c r="T2" s="139">
        <v>0</v>
      </c>
      <c r="U2" s="139">
        <v>22</v>
      </c>
      <c r="V2" s="139">
        <v>62</v>
      </c>
      <c r="W2" s="139">
        <v>0</v>
      </c>
      <c r="X2" s="139">
        <v>0</v>
      </c>
      <c r="Y2" s="139">
        <v>0</v>
      </c>
      <c r="Z2" s="139">
        <v>0</v>
      </c>
      <c r="AA2" s="139">
        <v>0</v>
      </c>
      <c r="AB2" s="139">
        <v>0</v>
      </c>
      <c r="AC2" s="139">
        <v>10</v>
      </c>
      <c r="AD2" s="139">
        <v>3</v>
      </c>
      <c r="AE2" s="139">
        <f>SUM(S2:AD2)</f>
        <v>97</v>
      </c>
    </row>
    <row r="3" spans="1:31" hidden="1">
      <c r="A3" s="143" t="s">
        <v>35</v>
      </c>
      <c r="B3" s="140" t="s">
        <v>33</v>
      </c>
      <c r="C3" s="140" t="s">
        <v>34</v>
      </c>
      <c r="D3" s="141">
        <v>27128</v>
      </c>
      <c r="E3" s="141">
        <v>17244</v>
      </c>
      <c r="F3" s="142">
        <v>44372</v>
      </c>
      <c r="G3" s="139">
        <v>0</v>
      </c>
      <c r="H3" s="139">
        <v>536</v>
      </c>
      <c r="I3" s="139">
        <v>0</v>
      </c>
      <c r="J3" s="139">
        <v>148</v>
      </c>
      <c r="K3" s="139">
        <v>300</v>
      </c>
      <c r="L3" s="139">
        <v>984</v>
      </c>
      <c r="M3" s="141">
        <v>28028</v>
      </c>
      <c r="N3" s="139">
        <v>724</v>
      </c>
      <c r="O3" s="139">
        <v>0</v>
      </c>
      <c r="P3" s="139">
        <v>388</v>
      </c>
      <c r="Q3" s="139">
        <v>0</v>
      </c>
      <c r="R3" s="139">
        <v>37</v>
      </c>
      <c r="S3" s="139">
        <v>299</v>
      </c>
      <c r="T3" s="139">
        <v>0</v>
      </c>
      <c r="U3" s="139">
        <v>0</v>
      </c>
      <c r="V3" s="139">
        <v>0</v>
      </c>
      <c r="W3" s="139">
        <v>0</v>
      </c>
      <c r="X3" s="139">
        <v>0</v>
      </c>
      <c r="Y3" s="139">
        <v>0</v>
      </c>
      <c r="Z3" s="139">
        <v>0</v>
      </c>
      <c r="AA3" s="139">
        <v>0</v>
      </c>
      <c r="AB3" s="139">
        <v>0</v>
      </c>
      <c r="AC3" s="139">
        <v>0</v>
      </c>
      <c r="AD3" s="139">
        <v>0</v>
      </c>
      <c r="AE3" s="139">
        <f t="shared" ref="AE3:AE63" si="0">SUM(S3:AD3)</f>
        <v>299</v>
      </c>
    </row>
    <row r="4" spans="1:31">
      <c r="A4" s="139" t="s">
        <v>36</v>
      </c>
      <c r="B4" s="140" t="s">
        <v>37</v>
      </c>
      <c r="C4" s="140" t="s">
        <v>38</v>
      </c>
      <c r="D4" s="141">
        <v>17090</v>
      </c>
      <c r="E4" s="141">
        <v>3955</v>
      </c>
      <c r="F4" s="142">
        <v>21045</v>
      </c>
      <c r="G4" s="139">
        <v>160</v>
      </c>
      <c r="H4" s="139">
        <v>389</v>
      </c>
      <c r="I4" s="139">
        <v>0</v>
      </c>
      <c r="J4" s="139">
        <v>0</v>
      </c>
      <c r="K4" s="139">
        <v>175</v>
      </c>
      <c r="L4" s="139">
        <v>724</v>
      </c>
      <c r="M4" s="141">
        <v>15245</v>
      </c>
      <c r="N4" s="139">
        <v>578</v>
      </c>
      <c r="O4" s="139">
        <v>138</v>
      </c>
      <c r="P4" s="139">
        <v>265</v>
      </c>
      <c r="Q4" s="139">
        <v>0</v>
      </c>
      <c r="R4" s="139">
        <v>0</v>
      </c>
      <c r="S4" s="139">
        <v>91</v>
      </c>
      <c r="T4" s="139">
        <v>0</v>
      </c>
      <c r="U4" s="139">
        <v>0</v>
      </c>
      <c r="V4" s="139">
        <v>84</v>
      </c>
      <c r="W4" s="139">
        <v>0</v>
      </c>
      <c r="X4" s="139">
        <v>0</v>
      </c>
      <c r="Y4" s="139">
        <v>0</v>
      </c>
      <c r="Z4" s="139">
        <v>0</v>
      </c>
      <c r="AA4" s="139">
        <v>0</v>
      </c>
      <c r="AB4" s="139">
        <v>0</v>
      </c>
      <c r="AC4" s="139">
        <v>0</v>
      </c>
      <c r="AD4" s="139">
        <v>0</v>
      </c>
      <c r="AE4" s="139">
        <f t="shared" si="0"/>
        <v>175</v>
      </c>
    </row>
    <row r="5" spans="1:31">
      <c r="A5" s="143" t="s">
        <v>39</v>
      </c>
      <c r="B5" s="140" t="s">
        <v>40</v>
      </c>
      <c r="C5" s="140" t="s">
        <v>38</v>
      </c>
      <c r="D5" s="141">
        <v>12615</v>
      </c>
      <c r="E5" s="141">
        <v>3130</v>
      </c>
      <c r="F5" s="142">
        <v>15745</v>
      </c>
      <c r="G5" s="139">
        <v>179</v>
      </c>
      <c r="H5" s="139">
        <v>293</v>
      </c>
      <c r="I5" s="139">
        <v>0</v>
      </c>
      <c r="J5" s="139">
        <v>0</v>
      </c>
      <c r="K5" s="139">
        <v>199</v>
      </c>
      <c r="L5" s="139">
        <v>671</v>
      </c>
      <c r="M5" s="141">
        <v>3925</v>
      </c>
      <c r="N5" s="139">
        <v>208</v>
      </c>
      <c r="O5" s="139">
        <v>47</v>
      </c>
      <c r="P5" s="139">
        <v>55</v>
      </c>
      <c r="Q5" s="139">
        <v>0</v>
      </c>
      <c r="R5" s="139">
        <v>0</v>
      </c>
      <c r="S5" s="139">
        <v>106</v>
      </c>
      <c r="T5" s="139">
        <v>0</v>
      </c>
      <c r="U5" s="139">
        <v>0</v>
      </c>
      <c r="V5" s="139">
        <v>0</v>
      </c>
      <c r="W5" s="139">
        <v>0</v>
      </c>
      <c r="X5" s="139">
        <v>0</v>
      </c>
      <c r="Y5" s="139">
        <v>0</v>
      </c>
      <c r="Z5" s="139">
        <v>0</v>
      </c>
      <c r="AA5" s="139">
        <v>0</v>
      </c>
      <c r="AB5" s="139">
        <v>0</v>
      </c>
      <c r="AC5" s="139">
        <v>0</v>
      </c>
      <c r="AD5" s="139">
        <v>0</v>
      </c>
      <c r="AE5" s="139">
        <f t="shared" si="0"/>
        <v>106</v>
      </c>
    </row>
    <row r="6" spans="1:31" hidden="1">
      <c r="A6" s="143" t="s">
        <v>41</v>
      </c>
      <c r="B6" s="140" t="s">
        <v>42</v>
      </c>
      <c r="C6" s="140" t="s">
        <v>130</v>
      </c>
      <c r="D6" s="141">
        <v>1000</v>
      </c>
      <c r="E6" s="141">
        <v>0</v>
      </c>
      <c r="F6" s="142">
        <v>1000</v>
      </c>
      <c r="G6" s="139">
        <v>115</v>
      </c>
      <c r="H6" s="139">
        <v>0</v>
      </c>
      <c r="I6" s="139">
        <v>0</v>
      </c>
      <c r="J6" s="139">
        <v>0</v>
      </c>
      <c r="K6" s="139">
        <v>0</v>
      </c>
      <c r="L6" s="139">
        <v>115</v>
      </c>
      <c r="M6" s="141">
        <v>0</v>
      </c>
      <c r="N6" s="139">
        <v>0</v>
      </c>
      <c r="O6" s="139">
        <v>0</v>
      </c>
      <c r="P6" s="139">
        <v>0</v>
      </c>
      <c r="Q6" s="139">
        <v>0</v>
      </c>
      <c r="R6" s="139">
        <v>0</v>
      </c>
      <c r="S6" s="139">
        <v>0</v>
      </c>
      <c r="T6" s="139">
        <v>0</v>
      </c>
      <c r="U6" s="139">
        <v>0</v>
      </c>
      <c r="V6" s="139">
        <v>0</v>
      </c>
      <c r="W6" s="139">
        <v>0</v>
      </c>
      <c r="X6" s="139">
        <v>0</v>
      </c>
      <c r="Y6" s="139">
        <v>0</v>
      </c>
      <c r="Z6" s="139">
        <v>0</v>
      </c>
      <c r="AA6" s="139">
        <v>0</v>
      </c>
      <c r="AB6" s="139">
        <v>0</v>
      </c>
      <c r="AC6" s="139">
        <v>0</v>
      </c>
      <c r="AD6" s="139">
        <v>0</v>
      </c>
      <c r="AE6" s="139">
        <f t="shared" si="0"/>
        <v>0</v>
      </c>
    </row>
    <row r="7" spans="1:31">
      <c r="A7" s="144" t="s">
        <v>142</v>
      </c>
      <c r="B7" s="140" t="s">
        <v>40</v>
      </c>
      <c r="C7" s="140" t="s">
        <v>38</v>
      </c>
      <c r="D7" s="141">
        <v>59855</v>
      </c>
      <c r="E7" s="141">
        <v>15196</v>
      </c>
      <c r="F7" s="142">
        <v>75051</v>
      </c>
      <c r="G7" s="139">
        <v>676</v>
      </c>
      <c r="H7" s="139">
        <v>795</v>
      </c>
      <c r="I7" s="139">
        <v>66</v>
      </c>
      <c r="J7" s="139">
        <v>513</v>
      </c>
      <c r="K7" s="139">
        <v>369</v>
      </c>
      <c r="L7" s="139">
        <v>2419</v>
      </c>
      <c r="M7" s="141">
        <v>36815</v>
      </c>
      <c r="N7" s="139">
        <v>991</v>
      </c>
      <c r="O7" s="139">
        <v>333</v>
      </c>
      <c r="P7" s="139">
        <v>449</v>
      </c>
      <c r="Q7" s="139">
        <v>0</v>
      </c>
      <c r="R7" s="139">
        <v>37</v>
      </c>
      <c r="S7" s="139">
        <v>98</v>
      </c>
      <c r="T7" s="139">
        <v>0</v>
      </c>
      <c r="U7" s="139">
        <v>0</v>
      </c>
      <c r="V7" s="139">
        <v>74</v>
      </c>
      <c r="W7" s="139">
        <v>0</v>
      </c>
      <c r="X7" s="139">
        <v>0</v>
      </c>
      <c r="Y7" s="139">
        <v>0</v>
      </c>
      <c r="Z7" s="139">
        <v>0</v>
      </c>
      <c r="AA7" s="139">
        <v>0</v>
      </c>
      <c r="AB7" s="139">
        <v>0</v>
      </c>
      <c r="AC7" s="139">
        <v>0</v>
      </c>
      <c r="AD7" s="139">
        <v>0</v>
      </c>
      <c r="AE7" s="139">
        <f t="shared" si="0"/>
        <v>172</v>
      </c>
    </row>
    <row r="8" spans="1:31" hidden="1">
      <c r="A8" s="143" t="s">
        <v>143</v>
      </c>
      <c r="B8" s="140" t="s">
        <v>46</v>
      </c>
      <c r="C8" s="140" t="s">
        <v>34</v>
      </c>
      <c r="D8" s="141">
        <v>25304</v>
      </c>
      <c r="E8" s="141">
        <v>1476</v>
      </c>
      <c r="F8" s="142">
        <v>26780</v>
      </c>
      <c r="G8" s="139">
        <v>0</v>
      </c>
      <c r="H8" s="139">
        <v>722</v>
      </c>
      <c r="I8" s="139">
        <v>0</v>
      </c>
      <c r="J8" s="139">
        <v>0</v>
      </c>
      <c r="K8" s="139">
        <v>76</v>
      </c>
      <c r="L8" s="139">
        <v>798</v>
      </c>
      <c r="M8" s="141">
        <v>23494</v>
      </c>
      <c r="N8" s="139">
        <v>267</v>
      </c>
      <c r="O8" s="139">
        <v>0</v>
      </c>
      <c r="P8" s="139">
        <v>196</v>
      </c>
      <c r="Q8" s="139">
        <v>0</v>
      </c>
      <c r="R8" s="139">
        <v>0</v>
      </c>
      <c r="S8" s="139">
        <v>0</v>
      </c>
      <c r="T8" s="139">
        <v>0</v>
      </c>
      <c r="U8" s="139">
        <v>15</v>
      </c>
      <c r="V8" s="139">
        <v>56</v>
      </c>
      <c r="W8" s="139">
        <v>0</v>
      </c>
      <c r="X8" s="139">
        <v>0</v>
      </c>
      <c r="Y8" s="139">
        <v>0</v>
      </c>
      <c r="Z8" s="139">
        <v>0</v>
      </c>
      <c r="AA8" s="139">
        <v>0</v>
      </c>
      <c r="AB8" s="139">
        <v>0</v>
      </c>
      <c r="AC8" s="139">
        <v>0</v>
      </c>
      <c r="AD8" s="139">
        <v>0</v>
      </c>
      <c r="AE8" s="139">
        <f t="shared" si="0"/>
        <v>71</v>
      </c>
    </row>
    <row r="9" spans="1:31" hidden="1">
      <c r="A9" s="143" t="s">
        <v>144</v>
      </c>
      <c r="B9" s="140" t="s">
        <v>46</v>
      </c>
      <c r="C9" s="140" t="s">
        <v>34</v>
      </c>
      <c r="D9" s="141">
        <v>34833</v>
      </c>
      <c r="E9" s="141">
        <v>8629</v>
      </c>
      <c r="F9" s="142">
        <v>43462</v>
      </c>
      <c r="G9" s="139">
        <v>21</v>
      </c>
      <c r="H9" s="139">
        <v>754</v>
      </c>
      <c r="I9" s="139">
        <v>0</v>
      </c>
      <c r="J9" s="139">
        <v>12</v>
      </c>
      <c r="K9" s="139">
        <v>305</v>
      </c>
      <c r="L9" s="139">
        <v>1092</v>
      </c>
      <c r="M9" s="141">
        <v>41741</v>
      </c>
      <c r="N9" s="139">
        <v>1058</v>
      </c>
      <c r="O9" s="139">
        <v>28</v>
      </c>
      <c r="P9" s="139">
        <v>713</v>
      </c>
      <c r="Q9" s="139">
        <v>0</v>
      </c>
      <c r="R9" s="139">
        <v>12</v>
      </c>
      <c r="S9" s="139">
        <v>236</v>
      </c>
      <c r="T9" s="139">
        <v>0</v>
      </c>
      <c r="U9" s="139">
        <v>0</v>
      </c>
      <c r="V9" s="139">
        <v>68</v>
      </c>
      <c r="W9" s="139">
        <v>0</v>
      </c>
      <c r="X9" s="139">
        <v>0</v>
      </c>
      <c r="Y9" s="139">
        <v>0</v>
      </c>
      <c r="Z9" s="139">
        <v>0</v>
      </c>
      <c r="AA9" s="139">
        <v>0</v>
      </c>
      <c r="AB9" s="139">
        <v>0</v>
      </c>
      <c r="AC9" s="139">
        <v>1</v>
      </c>
      <c r="AD9" s="139">
        <v>0</v>
      </c>
      <c r="AE9" s="139">
        <f t="shared" si="0"/>
        <v>305</v>
      </c>
    </row>
    <row r="10" spans="1:31">
      <c r="A10" s="143" t="s">
        <v>47</v>
      </c>
      <c r="B10" s="140" t="s">
        <v>40</v>
      </c>
      <c r="C10" s="140" t="s">
        <v>38</v>
      </c>
      <c r="D10" s="141">
        <v>33112</v>
      </c>
      <c r="E10" s="141">
        <v>6918</v>
      </c>
      <c r="F10" s="142">
        <v>40030</v>
      </c>
      <c r="G10" s="139">
        <v>324</v>
      </c>
      <c r="H10" s="139">
        <v>372</v>
      </c>
      <c r="I10" s="139">
        <v>341</v>
      </c>
      <c r="J10" s="139">
        <v>104</v>
      </c>
      <c r="K10" s="139">
        <v>331</v>
      </c>
      <c r="L10" s="139">
        <v>1472</v>
      </c>
      <c r="M10" s="141">
        <v>18209</v>
      </c>
      <c r="N10" s="139">
        <v>426</v>
      </c>
      <c r="O10" s="139">
        <v>33</v>
      </c>
      <c r="P10" s="139">
        <v>164</v>
      </c>
      <c r="Q10" s="139">
        <v>34</v>
      </c>
      <c r="R10" s="139">
        <v>42</v>
      </c>
      <c r="S10" s="139">
        <v>76</v>
      </c>
      <c r="T10" s="139">
        <v>35</v>
      </c>
      <c r="U10" s="139">
        <v>0</v>
      </c>
      <c r="V10" s="139">
        <v>10</v>
      </c>
      <c r="W10" s="139">
        <v>0</v>
      </c>
      <c r="X10" s="139">
        <v>3</v>
      </c>
      <c r="Y10" s="139">
        <v>0</v>
      </c>
      <c r="Z10" s="139">
        <v>0</v>
      </c>
      <c r="AA10" s="139">
        <v>29</v>
      </c>
      <c r="AB10" s="139">
        <v>0</v>
      </c>
      <c r="AC10" s="139">
        <v>0</v>
      </c>
      <c r="AD10" s="139">
        <v>0</v>
      </c>
      <c r="AE10" s="139">
        <f t="shared" si="0"/>
        <v>153</v>
      </c>
    </row>
    <row r="11" spans="1:31" hidden="1">
      <c r="A11" s="143" t="s">
        <v>48</v>
      </c>
      <c r="B11" s="140" t="s">
        <v>49</v>
      </c>
      <c r="C11" s="140" t="s">
        <v>50</v>
      </c>
      <c r="D11" s="141">
        <v>54448</v>
      </c>
      <c r="E11" s="141">
        <v>16675</v>
      </c>
      <c r="F11" s="142">
        <v>71123</v>
      </c>
      <c r="G11" s="139">
        <v>1721</v>
      </c>
      <c r="H11" s="139">
        <v>895</v>
      </c>
      <c r="I11" s="139">
        <v>0</v>
      </c>
      <c r="J11" s="139">
        <v>54</v>
      </c>
      <c r="K11" s="139">
        <v>674</v>
      </c>
      <c r="L11" s="139">
        <v>3344</v>
      </c>
      <c r="M11" s="141">
        <v>59590</v>
      </c>
      <c r="N11" s="139">
        <v>1688</v>
      </c>
      <c r="O11" s="139">
        <v>363</v>
      </c>
      <c r="P11" s="139">
        <v>743</v>
      </c>
      <c r="Q11" s="139">
        <v>0</v>
      </c>
      <c r="R11" s="139">
        <v>16</v>
      </c>
      <c r="S11" s="139">
        <v>531</v>
      </c>
      <c r="T11" s="139">
        <v>0</v>
      </c>
      <c r="U11" s="139">
        <v>0</v>
      </c>
      <c r="V11" s="139">
        <v>35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f t="shared" si="0"/>
        <v>566</v>
      </c>
    </row>
    <row r="12" spans="1:31" hidden="1">
      <c r="A12" s="143" t="s">
        <v>51</v>
      </c>
      <c r="B12" s="140" t="s">
        <v>52</v>
      </c>
      <c r="C12" s="140" t="s">
        <v>53</v>
      </c>
      <c r="D12" s="141">
        <v>15105</v>
      </c>
      <c r="E12" s="141">
        <v>2935</v>
      </c>
      <c r="F12" s="142">
        <v>18040</v>
      </c>
      <c r="G12" s="139">
        <v>283</v>
      </c>
      <c r="H12" s="139">
        <v>0</v>
      </c>
      <c r="I12" s="139">
        <v>316</v>
      </c>
      <c r="J12" s="139">
        <v>45</v>
      </c>
      <c r="K12" s="139">
        <v>122</v>
      </c>
      <c r="L12" s="139">
        <v>766</v>
      </c>
      <c r="M12" s="141">
        <v>8588</v>
      </c>
      <c r="N12" s="139">
        <v>215</v>
      </c>
      <c r="O12" s="139">
        <v>87</v>
      </c>
      <c r="P12" s="139">
        <v>0</v>
      </c>
      <c r="Q12" s="139">
        <v>76</v>
      </c>
      <c r="R12" s="139">
        <v>2</v>
      </c>
      <c r="S12" s="139">
        <v>15</v>
      </c>
      <c r="T12" s="139">
        <v>0</v>
      </c>
      <c r="U12" s="139">
        <v>0</v>
      </c>
      <c r="V12" s="139">
        <v>25</v>
      </c>
      <c r="W12" s="139">
        <v>0</v>
      </c>
      <c r="X12" s="139">
        <v>10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f t="shared" si="0"/>
        <v>50</v>
      </c>
    </row>
    <row r="13" spans="1:31" hidden="1">
      <c r="A13" s="143" t="s">
        <v>54</v>
      </c>
      <c r="B13" s="140" t="s">
        <v>55</v>
      </c>
      <c r="C13" s="140" t="s">
        <v>34</v>
      </c>
      <c r="D13" s="141">
        <v>12964</v>
      </c>
      <c r="E13" s="141">
        <v>5094</v>
      </c>
      <c r="F13" s="142">
        <v>18058</v>
      </c>
      <c r="G13" s="139">
        <v>35</v>
      </c>
      <c r="H13" s="139">
        <v>301</v>
      </c>
      <c r="I13" s="139">
        <v>0</v>
      </c>
      <c r="J13" s="139">
        <v>30</v>
      </c>
      <c r="K13" s="139">
        <v>190</v>
      </c>
      <c r="L13" s="139">
        <v>556</v>
      </c>
      <c r="M13" s="141">
        <v>14054</v>
      </c>
      <c r="N13" s="139">
        <v>344</v>
      </c>
      <c r="O13" s="139">
        <v>0</v>
      </c>
      <c r="P13" s="139">
        <v>130</v>
      </c>
      <c r="Q13" s="139">
        <v>0</v>
      </c>
      <c r="R13" s="139">
        <v>30</v>
      </c>
      <c r="S13" s="139">
        <v>110</v>
      </c>
      <c r="T13" s="139">
        <v>0</v>
      </c>
      <c r="U13" s="139">
        <v>0</v>
      </c>
      <c r="V13" s="139">
        <v>74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f t="shared" si="0"/>
        <v>184</v>
      </c>
    </row>
    <row r="14" spans="1:31" hidden="1">
      <c r="A14" s="143" t="s">
        <v>56</v>
      </c>
      <c r="B14" s="140" t="s">
        <v>57</v>
      </c>
      <c r="C14" s="145" t="s">
        <v>58</v>
      </c>
      <c r="D14" s="141">
        <v>19643</v>
      </c>
      <c r="E14" s="141">
        <v>0</v>
      </c>
      <c r="F14" s="142">
        <v>19643</v>
      </c>
      <c r="G14" s="139">
        <v>22</v>
      </c>
      <c r="H14" s="139">
        <v>231</v>
      </c>
      <c r="I14" s="139">
        <v>101</v>
      </c>
      <c r="J14" s="139">
        <v>90</v>
      </c>
      <c r="K14" s="139">
        <v>0</v>
      </c>
      <c r="L14" s="139">
        <v>444</v>
      </c>
      <c r="M14" s="141">
        <v>16268</v>
      </c>
      <c r="N14" s="139">
        <v>295</v>
      </c>
      <c r="O14" s="139">
        <v>2</v>
      </c>
      <c r="P14" s="139">
        <v>154</v>
      </c>
      <c r="Q14" s="139">
        <v>85</v>
      </c>
      <c r="R14" s="139">
        <v>54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  <c r="AC14" s="139">
        <v>0</v>
      </c>
      <c r="AD14" s="139">
        <v>0</v>
      </c>
      <c r="AE14" s="139">
        <f t="shared" si="0"/>
        <v>0</v>
      </c>
    </row>
    <row r="15" spans="1:31" hidden="1">
      <c r="A15" s="143" t="s">
        <v>59</v>
      </c>
      <c r="B15" s="140" t="s">
        <v>60</v>
      </c>
      <c r="C15" s="140" t="s">
        <v>130</v>
      </c>
      <c r="D15" s="141">
        <v>20405</v>
      </c>
      <c r="E15" s="141">
        <v>5810.6</v>
      </c>
      <c r="F15" s="142">
        <v>26215.599999999999</v>
      </c>
      <c r="G15" s="139">
        <v>400</v>
      </c>
      <c r="H15" s="139">
        <v>0</v>
      </c>
      <c r="I15" s="139">
        <v>366</v>
      </c>
      <c r="J15" s="139">
        <v>137</v>
      </c>
      <c r="K15" s="139">
        <v>301</v>
      </c>
      <c r="L15" s="139">
        <v>1204</v>
      </c>
      <c r="M15" s="141">
        <v>17666.599999999999</v>
      </c>
      <c r="N15" s="139">
        <v>445</v>
      </c>
      <c r="O15" s="139">
        <v>272</v>
      </c>
      <c r="P15" s="139">
        <v>0</v>
      </c>
      <c r="Q15" s="139">
        <v>109</v>
      </c>
      <c r="R15" s="139">
        <v>6</v>
      </c>
      <c r="S15" s="139">
        <v>30</v>
      </c>
      <c r="T15" s="139">
        <v>0</v>
      </c>
      <c r="U15" s="139">
        <v>10</v>
      </c>
      <c r="V15" s="139">
        <v>18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f t="shared" si="0"/>
        <v>58</v>
      </c>
    </row>
    <row r="16" spans="1:31" hidden="1">
      <c r="A16" s="143" t="s">
        <v>61</v>
      </c>
      <c r="B16" s="140" t="s">
        <v>60</v>
      </c>
      <c r="C16" s="140" t="s">
        <v>130</v>
      </c>
      <c r="D16" s="141">
        <v>8784</v>
      </c>
      <c r="E16" s="141">
        <v>1125</v>
      </c>
      <c r="F16" s="142">
        <v>9909</v>
      </c>
      <c r="G16" s="139">
        <v>0</v>
      </c>
      <c r="H16" s="139">
        <v>250</v>
      </c>
      <c r="I16" s="139">
        <v>0</v>
      </c>
      <c r="J16" s="139">
        <v>0</v>
      </c>
      <c r="K16" s="139">
        <v>45</v>
      </c>
      <c r="L16" s="139">
        <v>295</v>
      </c>
      <c r="M16" s="141">
        <v>7524</v>
      </c>
      <c r="N16" s="139">
        <v>80</v>
      </c>
      <c r="O16" s="139">
        <v>0</v>
      </c>
      <c r="P16" s="139">
        <v>44</v>
      </c>
      <c r="Q16" s="139">
        <v>0</v>
      </c>
      <c r="R16" s="139">
        <v>0</v>
      </c>
      <c r="S16" s="139">
        <v>36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f t="shared" si="0"/>
        <v>36</v>
      </c>
    </row>
    <row r="17" spans="1:31" hidden="1">
      <c r="A17" s="143" t="s">
        <v>145</v>
      </c>
      <c r="B17" s="140" t="s">
        <v>63</v>
      </c>
      <c r="C17" s="145" t="s">
        <v>58</v>
      </c>
      <c r="D17" s="141">
        <v>15765</v>
      </c>
      <c r="E17" s="141">
        <v>3998</v>
      </c>
      <c r="F17" s="142">
        <v>19763</v>
      </c>
      <c r="G17" s="139">
        <v>0</v>
      </c>
      <c r="H17" s="139">
        <v>361</v>
      </c>
      <c r="I17" s="139">
        <v>0</v>
      </c>
      <c r="J17" s="139">
        <v>0</v>
      </c>
      <c r="K17" s="139">
        <v>188</v>
      </c>
      <c r="L17" s="139">
        <v>549</v>
      </c>
      <c r="M17" s="141">
        <v>7838</v>
      </c>
      <c r="N17" s="139">
        <v>282</v>
      </c>
      <c r="O17" s="139">
        <v>0</v>
      </c>
      <c r="P17" s="139">
        <v>96</v>
      </c>
      <c r="Q17" s="139">
        <v>0</v>
      </c>
      <c r="R17" s="139">
        <v>0</v>
      </c>
      <c r="S17" s="139">
        <v>150</v>
      </c>
      <c r="T17" s="139">
        <v>0</v>
      </c>
      <c r="U17" s="139">
        <v>0</v>
      </c>
      <c r="V17" s="139">
        <v>18</v>
      </c>
      <c r="W17" s="139">
        <v>18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f t="shared" si="0"/>
        <v>186</v>
      </c>
    </row>
    <row r="18" spans="1:31" hidden="1">
      <c r="A18" s="146" t="s">
        <v>64</v>
      </c>
      <c r="B18" s="140" t="s">
        <v>65</v>
      </c>
      <c r="C18" s="140" t="s">
        <v>130</v>
      </c>
      <c r="D18" s="141">
        <v>36776</v>
      </c>
      <c r="E18" s="141">
        <v>1160</v>
      </c>
      <c r="F18" s="142">
        <v>37936</v>
      </c>
      <c r="G18" s="139">
        <v>0</v>
      </c>
      <c r="H18" s="139">
        <v>865</v>
      </c>
      <c r="I18" s="139">
        <v>0</v>
      </c>
      <c r="J18" s="139">
        <v>124</v>
      </c>
      <c r="K18" s="139">
        <v>45</v>
      </c>
      <c r="L18" s="139">
        <v>1034</v>
      </c>
      <c r="M18" s="141">
        <v>32256</v>
      </c>
      <c r="N18" s="139">
        <v>563</v>
      </c>
      <c r="O18" s="139">
        <v>0</v>
      </c>
      <c r="P18" s="139">
        <v>456</v>
      </c>
      <c r="Q18" s="139">
        <v>0</v>
      </c>
      <c r="R18" s="139">
        <v>72</v>
      </c>
      <c r="S18" s="139">
        <v>0</v>
      </c>
      <c r="T18" s="139">
        <v>0</v>
      </c>
      <c r="U18" s="139">
        <v>35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f t="shared" si="0"/>
        <v>35</v>
      </c>
    </row>
    <row r="19" spans="1:31" hidden="1">
      <c r="A19" s="143" t="s">
        <v>66</v>
      </c>
      <c r="B19" s="140" t="s">
        <v>60</v>
      </c>
      <c r="C19" s="140" t="s">
        <v>130</v>
      </c>
      <c r="D19" s="141">
        <v>7558</v>
      </c>
      <c r="E19" s="141">
        <v>1783</v>
      </c>
      <c r="F19" s="142">
        <v>9341</v>
      </c>
      <c r="G19" s="139">
        <v>111</v>
      </c>
      <c r="H19" s="139">
        <v>185</v>
      </c>
      <c r="I19" s="139">
        <v>0</v>
      </c>
      <c r="J19" s="139">
        <v>0</v>
      </c>
      <c r="K19" s="139">
        <v>97</v>
      </c>
      <c r="L19" s="139">
        <v>393</v>
      </c>
      <c r="M19" s="141">
        <v>8440</v>
      </c>
      <c r="N19" s="139">
        <v>143</v>
      </c>
      <c r="O19" s="139">
        <v>0</v>
      </c>
      <c r="P19" s="139">
        <v>131</v>
      </c>
      <c r="Q19" s="139">
        <v>0</v>
      </c>
      <c r="R19" s="139">
        <v>0</v>
      </c>
      <c r="S19" s="139">
        <v>0</v>
      </c>
      <c r="T19" s="139">
        <v>0</v>
      </c>
      <c r="U19" s="139">
        <v>12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f t="shared" si="0"/>
        <v>12</v>
      </c>
    </row>
    <row r="20" spans="1:31" hidden="1">
      <c r="A20" s="143" t="s">
        <v>146</v>
      </c>
      <c r="B20" s="140" t="s">
        <v>63</v>
      </c>
      <c r="C20" s="140" t="s">
        <v>58</v>
      </c>
      <c r="D20" s="141">
        <v>18760</v>
      </c>
      <c r="E20" s="141">
        <v>0</v>
      </c>
      <c r="F20" s="142">
        <v>18760</v>
      </c>
      <c r="G20" s="139">
        <v>0</v>
      </c>
      <c r="H20" s="139">
        <v>469</v>
      </c>
      <c r="I20" s="139">
        <v>0</v>
      </c>
      <c r="J20" s="139">
        <v>0</v>
      </c>
      <c r="K20" s="139">
        <v>0</v>
      </c>
      <c r="L20" s="139">
        <v>469</v>
      </c>
      <c r="M20" s="141">
        <v>18760</v>
      </c>
      <c r="N20" s="139">
        <v>471</v>
      </c>
      <c r="O20" s="139">
        <v>0</v>
      </c>
      <c r="P20" s="139">
        <v>471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f t="shared" si="0"/>
        <v>0</v>
      </c>
    </row>
    <row r="21" spans="1:31">
      <c r="A21" s="143" t="s">
        <v>147</v>
      </c>
      <c r="B21" s="140" t="s">
        <v>40</v>
      </c>
      <c r="C21" s="140" t="s">
        <v>38</v>
      </c>
      <c r="D21" s="141">
        <v>22430</v>
      </c>
      <c r="E21" s="141">
        <v>4025</v>
      </c>
      <c r="F21" s="142">
        <v>26455</v>
      </c>
      <c r="G21" s="139">
        <v>0</v>
      </c>
      <c r="H21" s="139">
        <v>591</v>
      </c>
      <c r="I21" s="139">
        <v>0</v>
      </c>
      <c r="J21" s="139">
        <v>12</v>
      </c>
      <c r="K21" s="139">
        <v>164</v>
      </c>
      <c r="L21" s="139">
        <v>767</v>
      </c>
      <c r="M21" s="141">
        <v>20335</v>
      </c>
      <c r="N21" s="139">
        <v>373</v>
      </c>
      <c r="O21" s="139">
        <v>0</v>
      </c>
      <c r="P21" s="139">
        <v>95</v>
      </c>
      <c r="Q21" s="139">
        <v>0</v>
      </c>
      <c r="R21" s="139">
        <v>0</v>
      </c>
      <c r="S21" s="139">
        <v>278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f t="shared" si="0"/>
        <v>278</v>
      </c>
    </row>
    <row r="22" spans="1:31" hidden="1">
      <c r="A22" s="143" t="s">
        <v>69</v>
      </c>
      <c r="B22" s="140" t="s">
        <v>52</v>
      </c>
      <c r="C22" s="140" t="s">
        <v>53</v>
      </c>
      <c r="D22" s="141">
        <v>9775</v>
      </c>
      <c r="E22" s="141">
        <v>0</v>
      </c>
      <c r="F22" s="142">
        <v>9775</v>
      </c>
      <c r="G22" s="139">
        <v>175</v>
      </c>
      <c r="H22" s="139">
        <v>0</v>
      </c>
      <c r="I22" s="139">
        <v>210</v>
      </c>
      <c r="J22" s="139">
        <v>0</v>
      </c>
      <c r="K22" s="139">
        <v>0</v>
      </c>
      <c r="L22" s="139">
        <v>385</v>
      </c>
      <c r="M22" s="141">
        <v>4735</v>
      </c>
      <c r="N22" s="139">
        <v>212</v>
      </c>
      <c r="O22" s="139">
        <v>119</v>
      </c>
      <c r="P22" s="139">
        <v>0</v>
      </c>
      <c r="Q22" s="139">
        <v>93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f t="shared" si="0"/>
        <v>0</v>
      </c>
    </row>
    <row r="23" spans="1:31" hidden="1">
      <c r="A23" s="143" t="s">
        <v>148</v>
      </c>
      <c r="B23" s="140" t="s">
        <v>71</v>
      </c>
      <c r="C23" s="140" t="s">
        <v>34</v>
      </c>
      <c r="D23" s="141">
        <v>19968</v>
      </c>
      <c r="E23" s="141">
        <v>4750</v>
      </c>
      <c r="F23" s="142">
        <v>24718</v>
      </c>
      <c r="G23" s="139">
        <v>0</v>
      </c>
      <c r="H23" s="139">
        <v>413</v>
      </c>
      <c r="I23" s="139">
        <v>0</v>
      </c>
      <c r="J23" s="139">
        <v>63</v>
      </c>
      <c r="K23" s="139">
        <v>136</v>
      </c>
      <c r="L23" s="139">
        <v>612</v>
      </c>
      <c r="M23" s="141">
        <v>8493</v>
      </c>
      <c r="N23" s="139">
        <v>195</v>
      </c>
      <c r="O23" s="139">
        <v>0</v>
      </c>
      <c r="P23" s="139">
        <v>150</v>
      </c>
      <c r="Q23" s="139">
        <v>0</v>
      </c>
      <c r="R23" s="139">
        <v>0</v>
      </c>
      <c r="S23" s="139">
        <v>45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  <c r="AC23" s="139">
        <v>0</v>
      </c>
      <c r="AD23" s="139">
        <v>0</v>
      </c>
      <c r="AE23" s="139">
        <f t="shared" si="0"/>
        <v>45</v>
      </c>
    </row>
    <row r="24" spans="1:31" hidden="1">
      <c r="A24" s="143" t="s">
        <v>72</v>
      </c>
      <c r="B24" s="140" t="s">
        <v>63</v>
      </c>
      <c r="C24" s="145" t="s">
        <v>58</v>
      </c>
      <c r="D24" s="141">
        <v>25105</v>
      </c>
      <c r="E24" s="141">
        <v>0</v>
      </c>
      <c r="F24" s="142">
        <v>25105</v>
      </c>
      <c r="G24" s="139">
        <v>0</v>
      </c>
      <c r="H24" s="139">
        <v>447</v>
      </c>
      <c r="I24" s="139">
        <v>85</v>
      </c>
      <c r="J24" s="139">
        <v>77</v>
      </c>
      <c r="K24" s="139">
        <v>0</v>
      </c>
      <c r="L24" s="139">
        <v>609</v>
      </c>
      <c r="M24" s="141">
        <v>16320</v>
      </c>
      <c r="N24" s="139">
        <v>408</v>
      </c>
      <c r="O24" s="139">
        <v>0</v>
      </c>
      <c r="P24" s="139">
        <v>408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  <c r="AC24" s="139">
        <v>0</v>
      </c>
      <c r="AD24" s="139">
        <v>0</v>
      </c>
      <c r="AE24" s="139">
        <f t="shared" si="0"/>
        <v>0</v>
      </c>
    </row>
    <row r="25" spans="1:31" hidden="1">
      <c r="A25" s="143" t="s">
        <v>73</v>
      </c>
      <c r="B25" s="140" t="s">
        <v>74</v>
      </c>
      <c r="C25" s="140" t="s">
        <v>75</v>
      </c>
      <c r="D25" s="141">
        <v>47169</v>
      </c>
      <c r="E25" s="141">
        <v>8415</v>
      </c>
      <c r="F25" s="142">
        <v>55584</v>
      </c>
      <c r="G25" s="139">
        <v>0</v>
      </c>
      <c r="H25" s="139">
        <v>972</v>
      </c>
      <c r="I25" s="139">
        <v>0</v>
      </c>
      <c r="J25" s="139">
        <v>78</v>
      </c>
      <c r="K25" s="139">
        <v>296</v>
      </c>
      <c r="L25" s="139">
        <v>1346</v>
      </c>
      <c r="M25" s="141">
        <v>53784</v>
      </c>
      <c r="N25" s="139">
        <v>1285</v>
      </c>
      <c r="O25" s="139">
        <v>0</v>
      </c>
      <c r="P25" s="139">
        <v>936</v>
      </c>
      <c r="Q25" s="139">
        <v>0</v>
      </c>
      <c r="R25" s="139">
        <v>75</v>
      </c>
      <c r="S25" s="139">
        <v>145</v>
      </c>
      <c r="T25" s="139">
        <v>0</v>
      </c>
      <c r="U25" s="139">
        <v>0</v>
      </c>
      <c r="V25" s="139">
        <v>129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f t="shared" si="0"/>
        <v>274</v>
      </c>
    </row>
    <row r="26" spans="1:31" hidden="1">
      <c r="A26" s="143" t="s">
        <v>76</v>
      </c>
      <c r="B26" s="140" t="s">
        <v>77</v>
      </c>
      <c r="C26" s="140" t="s">
        <v>75</v>
      </c>
      <c r="D26" s="141">
        <v>33920</v>
      </c>
      <c r="E26" s="141">
        <v>6779</v>
      </c>
      <c r="F26" s="142">
        <v>40699</v>
      </c>
      <c r="G26" s="139">
        <v>0</v>
      </c>
      <c r="H26" s="139">
        <v>424</v>
      </c>
      <c r="I26" s="139">
        <v>0</v>
      </c>
      <c r="J26" s="139">
        <v>424</v>
      </c>
      <c r="K26" s="139">
        <v>231</v>
      </c>
      <c r="L26" s="139">
        <v>1079</v>
      </c>
      <c r="M26" s="141">
        <v>2500</v>
      </c>
      <c r="N26" s="139">
        <v>96</v>
      </c>
      <c r="O26" s="139">
        <v>0</v>
      </c>
      <c r="P26" s="139">
        <v>0</v>
      </c>
      <c r="Q26" s="139">
        <v>0</v>
      </c>
      <c r="R26" s="139">
        <v>0</v>
      </c>
      <c r="S26" s="139">
        <v>96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f t="shared" si="0"/>
        <v>96</v>
      </c>
    </row>
    <row r="27" spans="1:31" hidden="1">
      <c r="A27" s="143" t="s">
        <v>78</v>
      </c>
      <c r="B27" s="140" t="s">
        <v>79</v>
      </c>
      <c r="C27" s="140" t="s">
        <v>53</v>
      </c>
      <c r="D27" s="141">
        <v>5653</v>
      </c>
      <c r="E27" s="141">
        <v>4184</v>
      </c>
      <c r="F27" s="142">
        <v>9837</v>
      </c>
      <c r="G27" s="139">
        <v>0</v>
      </c>
      <c r="H27" s="139">
        <v>144</v>
      </c>
      <c r="I27" s="139">
        <v>0</v>
      </c>
      <c r="J27" s="139">
        <v>0</v>
      </c>
      <c r="K27" s="139">
        <v>136</v>
      </c>
      <c r="L27" s="139">
        <v>280</v>
      </c>
      <c r="M27" s="141">
        <v>2504</v>
      </c>
      <c r="N27" s="139">
        <v>65</v>
      </c>
      <c r="O27" s="139">
        <v>0</v>
      </c>
      <c r="P27" s="139">
        <v>65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f t="shared" si="0"/>
        <v>0</v>
      </c>
    </row>
    <row r="28" spans="1:31" hidden="1">
      <c r="A28" s="143" t="s">
        <v>80</v>
      </c>
      <c r="B28" s="140" t="s">
        <v>60</v>
      </c>
      <c r="C28" s="140" t="s">
        <v>130</v>
      </c>
      <c r="D28" s="141">
        <v>8504</v>
      </c>
      <c r="E28" s="141">
        <v>0</v>
      </c>
      <c r="F28" s="142">
        <v>8504</v>
      </c>
      <c r="G28" s="139">
        <v>0</v>
      </c>
      <c r="H28" s="139">
        <v>64</v>
      </c>
      <c r="I28" s="139">
        <v>155</v>
      </c>
      <c r="J28" s="139">
        <v>0</v>
      </c>
      <c r="K28" s="139">
        <v>0</v>
      </c>
      <c r="L28" s="139">
        <v>219</v>
      </c>
      <c r="M28" s="141">
        <v>4224</v>
      </c>
      <c r="N28" s="139">
        <v>44</v>
      </c>
      <c r="O28" s="139">
        <v>0</v>
      </c>
      <c r="P28" s="139">
        <v>0</v>
      </c>
      <c r="Q28" s="139">
        <v>44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f t="shared" si="0"/>
        <v>0</v>
      </c>
    </row>
    <row r="29" spans="1:31">
      <c r="A29" s="143" t="s">
        <v>149</v>
      </c>
      <c r="B29" s="140" t="s">
        <v>40</v>
      </c>
      <c r="C29" s="140" t="s">
        <v>38</v>
      </c>
      <c r="D29" s="141">
        <v>38628</v>
      </c>
      <c r="E29" s="141">
        <v>3825</v>
      </c>
      <c r="F29" s="142">
        <v>42453</v>
      </c>
      <c r="G29" s="139">
        <v>670</v>
      </c>
      <c r="H29" s="139">
        <v>40</v>
      </c>
      <c r="I29" s="139">
        <v>591</v>
      </c>
      <c r="J29" s="139">
        <v>181</v>
      </c>
      <c r="K29" s="139">
        <v>153</v>
      </c>
      <c r="L29" s="139">
        <v>1635</v>
      </c>
      <c r="M29" s="141">
        <v>26078</v>
      </c>
      <c r="N29" s="139">
        <v>1245</v>
      </c>
      <c r="O29" s="139">
        <v>621</v>
      </c>
      <c r="P29" s="139">
        <v>40</v>
      </c>
      <c r="Q29" s="139">
        <v>349</v>
      </c>
      <c r="R29" s="139">
        <v>70</v>
      </c>
      <c r="S29" s="139">
        <v>165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f t="shared" si="0"/>
        <v>165</v>
      </c>
    </row>
    <row r="30" spans="1:31" hidden="1">
      <c r="A30" s="143" t="s">
        <v>82</v>
      </c>
      <c r="B30" s="140" t="s">
        <v>63</v>
      </c>
      <c r="C30" s="140" t="s">
        <v>58</v>
      </c>
      <c r="D30" s="141">
        <v>17400</v>
      </c>
      <c r="E30" s="141">
        <v>0</v>
      </c>
      <c r="F30" s="142">
        <v>17400</v>
      </c>
      <c r="G30" s="139">
        <v>0</v>
      </c>
      <c r="H30" s="139">
        <v>428</v>
      </c>
      <c r="I30" s="139">
        <v>0</v>
      </c>
      <c r="J30" s="139">
        <v>7</v>
      </c>
      <c r="K30" s="139">
        <v>0</v>
      </c>
      <c r="L30" s="139">
        <v>435</v>
      </c>
      <c r="M30" s="141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  <c r="AC30" s="139">
        <v>0</v>
      </c>
      <c r="AD30" s="139">
        <v>0</v>
      </c>
      <c r="AE30" s="139">
        <f t="shared" si="0"/>
        <v>0</v>
      </c>
    </row>
    <row r="31" spans="1:31" hidden="1">
      <c r="A31" s="143" t="s">
        <v>83</v>
      </c>
      <c r="B31" s="140" t="s">
        <v>49</v>
      </c>
      <c r="C31" s="140" t="s">
        <v>50</v>
      </c>
      <c r="D31" s="141">
        <v>15632</v>
      </c>
      <c r="E31" s="141">
        <v>12424</v>
      </c>
      <c r="F31" s="142">
        <v>28056</v>
      </c>
      <c r="G31" s="139">
        <v>0</v>
      </c>
      <c r="H31" s="139">
        <v>424</v>
      </c>
      <c r="I31" s="139">
        <v>0</v>
      </c>
      <c r="J31" s="139">
        <v>0</v>
      </c>
      <c r="K31" s="139">
        <v>103</v>
      </c>
      <c r="L31" s="139">
        <v>527</v>
      </c>
      <c r="M31" s="141">
        <v>15932</v>
      </c>
      <c r="N31" s="139">
        <v>308</v>
      </c>
      <c r="O31" s="139">
        <v>0</v>
      </c>
      <c r="P31" s="139">
        <v>279</v>
      </c>
      <c r="Q31" s="139">
        <v>0</v>
      </c>
      <c r="R31" s="139">
        <v>0</v>
      </c>
      <c r="S31" s="139">
        <v>29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  <c r="AC31" s="139">
        <v>0</v>
      </c>
      <c r="AD31" s="139">
        <v>0</v>
      </c>
      <c r="AE31" s="139">
        <f t="shared" si="0"/>
        <v>29</v>
      </c>
    </row>
    <row r="32" spans="1:31" hidden="1">
      <c r="A32" s="143" t="s">
        <v>84</v>
      </c>
      <c r="B32" s="140" t="s">
        <v>85</v>
      </c>
      <c r="C32" s="140" t="s">
        <v>130</v>
      </c>
      <c r="D32" s="141">
        <v>9200</v>
      </c>
      <c r="E32" s="141">
        <v>0</v>
      </c>
      <c r="F32" s="142">
        <v>9200</v>
      </c>
      <c r="G32" s="139">
        <v>0</v>
      </c>
      <c r="H32" s="139">
        <v>230</v>
      </c>
      <c r="I32" s="139">
        <v>0</v>
      </c>
      <c r="J32" s="139">
        <v>0</v>
      </c>
      <c r="K32" s="139">
        <v>0</v>
      </c>
      <c r="L32" s="139">
        <v>230</v>
      </c>
      <c r="M32" s="141">
        <v>5760</v>
      </c>
      <c r="N32" s="139">
        <v>138</v>
      </c>
      <c r="O32" s="139">
        <v>0</v>
      </c>
      <c r="P32" s="139">
        <v>138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39">
        <v>0</v>
      </c>
      <c r="W32" s="139">
        <v>0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  <c r="AC32" s="139">
        <v>0</v>
      </c>
      <c r="AD32" s="139">
        <v>0</v>
      </c>
      <c r="AE32" s="139">
        <f t="shared" si="0"/>
        <v>0</v>
      </c>
    </row>
    <row r="33" spans="1:31" hidden="1">
      <c r="A33" s="143" t="s">
        <v>86</v>
      </c>
      <c r="B33" s="140" t="s">
        <v>74</v>
      </c>
      <c r="C33" s="140" t="s">
        <v>75</v>
      </c>
      <c r="D33" s="141">
        <v>36845</v>
      </c>
      <c r="E33" s="141">
        <v>6832</v>
      </c>
      <c r="F33" s="142">
        <v>43677</v>
      </c>
      <c r="G33" s="139">
        <v>388</v>
      </c>
      <c r="H33" s="139">
        <v>832</v>
      </c>
      <c r="I33" s="139">
        <v>0</v>
      </c>
      <c r="J33" s="139">
        <v>78</v>
      </c>
      <c r="K33" s="139">
        <v>264</v>
      </c>
      <c r="L33" s="139">
        <v>1562</v>
      </c>
      <c r="M33" s="141">
        <v>41092</v>
      </c>
      <c r="N33" s="139">
        <v>1321</v>
      </c>
      <c r="O33" s="139">
        <v>353</v>
      </c>
      <c r="P33" s="139">
        <v>638</v>
      </c>
      <c r="Q33" s="139">
        <v>0</v>
      </c>
      <c r="R33" s="139">
        <v>79</v>
      </c>
      <c r="S33" s="139">
        <v>145</v>
      </c>
      <c r="T33" s="139">
        <v>0</v>
      </c>
      <c r="U33" s="139">
        <v>8</v>
      </c>
      <c r="V33" s="139">
        <v>98</v>
      </c>
      <c r="W33" s="139">
        <v>0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  <c r="AC33" s="139">
        <v>0</v>
      </c>
      <c r="AD33" s="139">
        <v>0</v>
      </c>
      <c r="AE33" s="139">
        <f t="shared" si="0"/>
        <v>251</v>
      </c>
    </row>
    <row r="34" spans="1:31" hidden="1">
      <c r="A34" s="143" t="s">
        <v>150</v>
      </c>
      <c r="B34" s="140" t="s">
        <v>63</v>
      </c>
      <c r="C34" s="140" t="s">
        <v>58</v>
      </c>
      <c r="D34" s="141">
        <v>15765</v>
      </c>
      <c r="E34" s="141">
        <v>3998</v>
      </c>
      <c r="F34" s="142">
        <v>19763</v>
      </c>
      <c r="G34" s="139">
        <v>0</v>
      </c>
      <c r="H34" s="139">
        <v>363</v>
      </c>
      <c r="I34" s="139">
        <v>0</v>
      </c>
      <c r="J34" s="139">
        <v>0</v>
      </c>
      <c r="K34" s="139">
        <v>188</v>
      </c>
      <c r="L34" s="139">
        <v>551</v>
      </c>
      <c r="M34" s="141">
        <v>8558</v>
      </c>
      <c r="N34" s="139">
        <v>300</v>
      </c>
      <c r="O34" s="139">
        <v>0</v>
      </c>
      <c r="P34" s="139">
        <v>114</v>
      </c>
      <c r="Q34" s="139">
        <v>0</v>
      </c>
      <c r="R34" s="139">
        <v>0</v>
      </c>
      <c r="S34" s="139">
        <v>150</v>
      </c>
      <c r="T34" s="139">
        <v>0</v>
      </c>
      <c r="U34" s="139">
        <v>0</v>
      </c>
      <c r="V34" s="139">
        <v>18</v>
      </c>
      <c r="W34" s="139">
        <v>18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  <c r="AC34" s="139">
        <v>0</v>
      </c>
      <c r="AD34" s="139">
        <v>0</v>
      </c>
      <c r="AE34" s="139">
        <f t="shared" si="0"/>
        <v>186</v>
      </c>
    </row>
    <row r="35" spans="1:31" hidden="1">
      <c r="A35" s="143" t="s">
        <v>88</v>
      </c>
      <c r="B35" s="140" t="s">
        <v>89</v>
      </c>
      <c r="C35" s="140" t="s">
        <v>75</v>
      </c>
      <c r="D35" s="141">
        <v>49590</v>
      </c>
      <c r="E35" s="141">
        <v>0</v>
      </c>
      <c r="F35" s="142">
        <v>49590</v>
      </c>
      <c r="G35" s="139">
        <v>0</v>
      </c>
      <c r="H35" s="139">
        <v>1123</v>
      </c>
      <c r="I35" s="139">
        <v>0</v>
      </c>
      <c r="J35" s="139">
        <v>0</v>
      </c>
      <c r="K35" s="139">
        <v>0</v>
      </c>
      <c r="L35" s="139">
        <v>1123</v>
      </c>
      <c r="M35" s="141">
        <v>7560</v>
      </c>
      <c r="N35" s="139">
        <v>275</v>
      </c>
      <c r="O35" s="139">
        <v>0</v>
      </c>
      <c r="P35" s="139">
        <v>275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f t="shared" si="0"/>
        <v>0</v>
      </c>
    </row>
    <row r="36" spans="1:31" hidden="1">
      <c r="A36" s="143" t="s">
        <v>151</v>
      </c>
      <c r="B36" s="140" t="s">
        <v>91</v>
      </c>
      <c r="C36" s="140" t="s">
        <v>34</v>
      </c>
      <c r="D36" s="141">
        <v>21680</v>
      </c>
      <c r="E36" s="141">
        <v>5125</v>
      </c>
      <c r="F36" s="142">
        <v>26805</v>
      </c>
      <c r="G36" s="139">
        <v>33</v>
      </c>
      <c r="H36" s="139">
        <v>519</v>
      </c>
      <c r="I36" s="139">
        <v>0</v>
      </c>
      <c r="J36" s="139">
        <v>0</v>
      </c>
      <c r="K36" s="139">
        <v>205</v>
      </c>
      <c r="L36" s="139">
        <v>757</v>
      </c>
      <c r="M36" s="141">
        <v>20005</v>
      </c>
      <c r="N36" s="139">
        <v>612</v>
      </c>
      <c r="O36" s="139">
        <v>32</v>
      </c>
      <c r="P36" s="139">
        <v>345</v>
      </c>
      <c r="Q36" s="139">
        <v>0</v>
      </c>
      <c r="R36" s="139">
        <v>0</v>
      </c>
      <c r="S36" s="139">
        <v>235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f t="shared" si="0"/>
        <v>235</v>
      </c>
    </row>
    <row r="37" spans="1:31" hidden="1">
      <c r="A37" s="143" t="s">
        <v>92</v>
      </c>
      <c r="B37" s="140" t="s">
        <v>77</v>
      </c>
      <c r="C37" s="140" t="s">
        <v>75</v>
      </c>
      <c r="D37" s="141">
        <v>33920</v>
      </c>
      <c r="E37" s="141">
        <v>6779</v>
      </c>
      <c r="F37" s="142">
        <v>40699</v>
      </c>
      <c r="G37" s="139">
        <v>0</v>
      </c>
      <c r="H37" s="139">
        <v>424</v>
      </c>
      <c r="I37" s="139">
        <v>0</v>
      </c>
      <c r="J37" s="139">
        <v>424</v>
      </c>
      <c r="K37" s="139">
        <v>231</v>
      </c>
      <c r="L37" s="139">
        <v>1079</v>
      </c>
      <c r="M37" s="141">
        <v>2650</v>
      </c>
      <c r="N37" s="139">
        <v>97</v>
      </c>
      <c r="O37" s="139">
        <v>0</v>
      </c>
      <c r="P37" s="139">
        <v>0</v>
      </c>
      <c r="Q37" s="139">
        <v>0</v>
      </c>
      <c r="R37" s="139">
        <v>0</v>
      </c>
      <c r="S37" s="139">
        <v>97</v>
      </c>
      <c r="T37" s="139">
        <v>0</v>
      </c>
      <c r="U37" s="139">
        <v>0</v>
      </c>
      <c r="V37" s="139">
        <v>0</v>
      </c>
      <c r="W37" s="139">
        <v>0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  <c r="AC37" s="139">
        <v>0</v>
      </c>
      <c r="AD37" s="139">
        <v>0</v>
      </c>
      <c r="AE37" s="139">
        <f t="shared" si="0"/>
        <v>97</v>
      </c>
    </row>
    <row r="38" spans="1:31" hidden="1">
      <c r="A38" s="143" t="s">
        <v>152</v>
      </c>
      <c r="B38" s="140" t="s">
        <v>94</v>
      </c>
      <c r="C38" s="140" t="s">
        <v>50</v>
      </c>
      <c r="D38" s="141">
        <v>17960</v>
      </c>
      <c r="E38" s="141">
        <v>1064</v>
      </c>
      <c r="F38" s="142">
        <v>19024</v>
      </c>
      <c r="G38" s="139">
        <v>0</v>
      </c>
      <c r="H38" s="139">
        <v>0</v>
      </c>
      <c r="I38" s="139">
        <v>193</v>
      </c>
      <c r="J38" s="139">
        <v>263</v>
      </c>
      <c r="K38" s="139">
        <v>29</v>
      </c>
      <c r="L38" s="139">
        <v>485</v>
      </c>
      <c r="M38" s="141">
        <v>3744</v>
      </c>
      <c r="N38" s="139">
        <v>52</v>
      </c>
      <c r="O38" s="139">
        <v>0</v>
      </c>
      <c r="P38" s="139">
        <v>0</v>
      </c>
      <c r="Q38" s="139">
        <v>40</v>
      </c>
      <c r="R38" s="139">
        <v>12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  <c r="AC38" s="139">
        <v>0</v>
      </c>
      <c r="AD38" s="139">
        <v>0</v>
      </c>
      <c r="AE38" s="139">
        <f t="shared" si="0"/>
        <v>0</v>
      </c>
    </row>
    <row r="39" spans="1:31" hidden="1">
      <c r="A39" s="143" t="s">
        <v>95</v>
      </c>
      <c r="B39" s="140" t="s">
        <v>49</v>
      </c>
      <c r="C39" s="140" t="s">
        <v>50</v>
      </c>
      <c r="D39" s="141">
        <v>26536</v>
      </c>
      <c r="E39" s="141">
        <v>0</v>
      </c>
      <c r="F39" s="142">
        <v>26536</v>
      </c>
      <c r="G39" s="139">
        <v>0</v>
      </c>
      <c r="H39" s="139">
        <v>721</v>
      </c>
      <c r="I39" s="139">
        <v>0</v>
      </c>
      <c r="J39" s="139">
        <v>0</v>
      </c>
      <c r="K39" s="139">
        <v>0</v>
      </c>
      <c r="L39" s="139">
        <v>721</v>
      </c>
      <c r="M39" s="141">
        <v>26536</v>
      </c>
      <c r="N39" s="139">
        <v>447</v>
      </c>
      <c r="O39" s="139">
        <v>0</v>
      </c>
      <c r="P39" s="139">
        <v>447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39">
        <v>0</v>
      </c>
      <c r="W39" s="139">
        <v>0</v>
      </c>
      <c r="X39" s="139">
        <v>0</v>
      </c>
      <c r="Y39" s="139">
        <v>0</v>
      </c>
      <c r="Z39" s="139">
        <v>0</v>
      </c>
      <c r="AA39" s="139">
        <v>0</v>
      </c>
      <c r="AB39" s="139">
        <v>0</v>
      </c>
      <c r="AC39" s="139">
        <v>0</v>
      </c>
      <c r="AD39" s="139">
        <v>0</v>
      </c>
      <c r="AE39" s="139">
        <f t="shared" si="0"/>
        <v>0</v>
      </c>
    </row>
    <row r="40" spans="1:31" hidden="1">
      <c r="A40" s="143" t="s">
        <v>96</v>
      </c>
      <c r="B40" s="140" t="s">
        <v>49</v>
      </c>
      <c r="C40" s="140" t="s">
        <v>50</v>
      </c>
      <c r="D40" s="141">
        <v>40496</v>
      </c>
      <c r="E40" s="141">
        <v>10800</v>
      </c>
      <c r="F40" s="142">
        <v>51296</v>
      </c>
      <c r="G40" s="139">
        <v>0</v>
      </c>
      <c r="H40" s="139">
        <v>1070</v>
      </c>
      <c r="I40" s="139">
        <v>0</v>
      </c>
      <c r="J40" s="139">
        <v>0</v>
      </c>
      <c r="K40" s="139">
        <v>159</v>
      </c>
      <c r="L40" s="139">
        <v>1229</v>
      </c>
      <c r="M40" s="141">
        <v>35316</v>
      </c>
      <c r="N40" s="139">
        <v>637</v>
      </c>
      <c r="O40" s="139">
        <v>0</v>
      </c>
      <c r="P40" s="139">
        <v>570</v>
      </c>
      <c r="Q40" s="139">
        <v>0</v>
      </c>
      <c r="R40" s="139">
        <v>0</v>
      </c>
      <c r="S40" s="139">
        <v>67</v>
      </c>
      <c r="T40" s="139">
        <v>0</v>
      </c>
      <c r="U40" s="139">
        <v>0</v>
      </c>
      <c r="V40" s="139">
        <v>0</v>
      </c>
      <c r="W40" s="139">
        <v>0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  <c r="AC40" s="139">
        <v>0</v>
      </c>
      <c r="AD40" s="139">
        <v>0</v>
      </c>
      <c r="AE40" s="139">
        <f t="shared" si="0"/>
        <v>67</v>
      </c>
    </row>
    <row r="41" spans="1:31" hidden="1">
      <c r="A41" s="143" t="s">
        <v>97</v>
      </c>
      <c r="B41" s="140" t="s">
        <v>98</v>
      </c>
      <c r="C41" s="140" t="s">
        <v>130</v>
      </c>
      <c r="D41" s="141">
        <v>17453</v>
      </c>
      <c r="E41" s="141">
        <v>820</v>
      </c>
      <c r="F41" s="142">
        <v>18273</v>
      </c>
      <c r="G41" s="139">
        <v>912</v>
      </c>
      <c r="H41" s="139">
        <v>165</v>
      </c>
      <c r="I41" s="139">
        <v>215</v>
      </c>
      <c r="J41" s="139">
        <v>0</v>
      </c>
      <c r="K41" s="139">
        <v>25</v>
      </c>
      <c r="L41" s="139">
        <v>1317</v>
      </c>
      <c r="M41" s="141">
        <v>12108</v>
      </c>
      <c r="N41" s="139">
        <v>267</v>
      </c>
      <c r="O41" s="139">
        <v>181</v>
      </c>
      <c r="P41" s="139">
        <v>86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39">
        <v>0</v>
      </c>
      <c r="W41" s="139">
        <v>0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  <c r="AC41" s="139">
        <v>0</v>
      </c>
      <c r="AD41" s="139">
        <v>0</v>
      </c>
      <c r="AE41" s="139">
        <f t="shared" si="0"/>
        <v>0</v>
      </c>
    </row>
    <row r="42" spans="1:31" hidden="1">
      <c r="A42" s="143" t="s">
        <v>153</v>
      </c>
      <c r="B42" s="140" t="s">
        <v>65</v>
      </c>
      <c r="C42" s="140" t="s">
        <v>130</v>
      </c>
      <c r="D42" s="141">
        <v>16234</v>
      </c>
      <c r="E42" s="141">
        <v>2380</v>
      </c>
      <c r="F42" s="142">
        <v>18614</v>
      </c>
      <c r="G42" s="139">
        <v>0</v>
      </c>
      <c r="H42" s="139">
        <v>319</v>
      </c>
      <c r="I42" s="139">
        <v>0</v>
      </c>
      <c r="J42" s="139">
        <v>44</v>
      </c>
      <c r="K42" s="139">
        <v>83</v>
      </c>
      <c r="L42" s="139">
        <v>446</v>
      </c>
      <c r="M42" s="141">
        <v>10894</v>
      </c>
      <c r="N42" s="139">
        <v>271</v>
      </c>
      <c r="O42" s="139">
        <v>0</v>
      </c>
      <c r="P42" s="139">
        <v>156</v>
      </c>
      <c r="Q42" s="139">
        <v>0</v>
      </c>
      <c r="R42" s="139">
        <v>56</v>
      </c>
      <c r="S42" s="139">
        <v>0</v>
      </c>
      <c r="T42" s="139">
        <v>0</v>
      </c>
      <c r="U42" s="139">
        <v>0</v>
      </c>
      <c r="V42" s="139">
        <v>59</v>
      </c>
      <c r="W42" s="139">
        <v>0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  <c r="AC42" s="139">
        <v>0</v>
      </c>
      <c r="AD42" s="139">
        <v>0</v>
      </c>
      <c r="AE42" s="139">
        <f t="shared" si="0"/>
        <v>59</v>
      </c>
    </row>
    <row r="43" spans="1:31">
      <c r="A43" s="143" t="s">
        <v>100</v>
      </c>
      <c r="B43" s="140" t="s">
        <v>37</v>
      </c>
      <c r="C43" s="140" t="s">
        <v>38</v>
      </c>
      <c r="D43" s="141">
        <v>16377</v>
      </c>
      <c r="E43" s="141">
        <v>3404</v>
      </c>
      <c r="F43" s="142">
        <v>19781</v>
      </c>
      <c r="G43" s="139">
        <v>0</v>
      </c>
      <c r="H43" s="139">
        <v>393</v>
      </c>
      <c r="I43" s="139">
        <v>0</v>
      </c>
      <c r="J43" s="139">
        <v>0</v>
      </c>
      <c r="K43" s="139">
        <v>304</v>
      </c>
      <c r="L43" s="139">
        <v>697</v>
      </c>
      <c r="M43" s="141">
        <v>9312</v>
      </c>
      <c r="N43" s="139">
        <v>244</v>
      </c>
      <c r="O43" s="139">
        <v>0</v>
      </c>
      <c r="P43" s="139">
        <v>244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39">
        <v>0</v>
      </c>
      <c r="W43" s="139">
        <v>0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  <c r="AC43" s="139">
        <v>0</v>
      </c>
      <c r="AD43" s="139">
        <v>0</v>
      </c>
      <c r="AE43" s="139">
        <f t="shared" si="0"/>
        <v>0</v>
      </c>
    </row>
    <row r="44" spans="1:31" hidden="1">
      <c r="A44" s="143" t="s">
        <v>101</v>
      </c>
      <c r="B44" s="140" t="s">
        <v>102</v>
      </c>
      <c r="C44" s="140" t="s">
        <v>50</v>
      </c>
      <c r="D44" s="141">
        <v>99033</v>
      </c>
      <c r="E44" s="141">
        <v>35685</v>
      </c>
      <c r="F44" s="142">
        <v>134718</v>
      </c>
      <c r="G44" s="139">
        <v>793</v>
      </c>
      <c r="H44" s="139">
        <v>2041</v>
      </c>
      <c r="I44" s="139">
        <v>0</v>
      </c>
      <c r="J44" s="139">
        <v>433</v>
      </c>
      <c r="K44" s="139">
        <v>1545</v>
      </c>
      <c r="L44" s="139">
        <v>4812</v>
      </c>
      <c r="M44" s="141">
        <v>107258</v>
      </c>
      <c r="N44" s="139">
        <v>2878</v>
      </c>
      <c r="O44" s="139">
        <v>337</v>
      </c>
      <c r="P44" s="139">
        <v>1267</v>
      </c>
      <c r="Q44" s="139">
        <v>0</v>
      </c>
      <c r="R44" s="139">
        <v>151</v>
      </c>
      <c r="S44" s="139">
        <v>1105</v>
      </c>
      <c r="T44" s="139">
        <v>0</v>
      </c>
      <c r="U44" s="139">
        <v>0</v>
      </c>
      <c r="V44" s="139">
        <v>18</v>
      </c>
      <c r="W44" s="139">
        <v>0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  <c r="AC44" s="139">
        <v>0</v>
      </c>
      <c r="AD44" s="139">
        <v>0</v>
      </c>
      <c r="AE44" s="139">
        <f t="shared" si="0"/>
        <v>1123</v>
      </c>
    </row>
    <row r="45" spans="1:31" hidden="1">
      <c r="A45" s="143" t="s">
        <v>103</v>
      </c>
      <c r="B45" s="140" t="s">
        <v>104</v>
      </c>
      <c r="C45" s="140" t="s">
        <v>75</v>
      </c>
      <c r="D45" s="141">
        <v>30840</v>
      </c>
      <c r="E45" s="141">
        <v>936</v>
      </c>
      <c r="F45" s="142">
        <v>31776</v>
      </c>
      <c r="G45" s="139">
        <v>572</v>
      </c>
      <c r="H45" s="139">
        <v>0</v>
      </c>
      <c r="I45" s="139">
        <v>609</v>
      </c>
      <c r="J45" s="139">
        <v>80</v>
      </c>
      <c r="K45" s="139">
        <v>46</v>
      </c>
      <c r="L45" s="139">
        <v>1307</v>
      </c>
      <c r="M45" s="141">
        <v>15000</v>
      </c>
      <c r="N45" s="139">
        <v>604</v>
      </c>
      <c r="O45" s="139">
        <v>291</v>
      </c>
      <c r="P45" s="139">
        <v>0</v>
      </c>
      <c r="Q45" s="139">
        <v>281</v>
      </c>
      <c r="R45" s="139">
        <v>20</v>
      </c>
      <c r="S45" s="139">
        <v>0</v>
      </c>
      <c r="T45" s="139">
        <v>0</v>
      </c>
      <c r="U45" s="139">
        <v>0</v>
      </c>
      <c r="V45" s="139">
        <v>12</v>
      </c>
      <c r="W45" s="139">
        <v>0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  <c r="AC45" s="139">
        <v>0</v>
      </c>
      <c r="AD45" s="139">
        <v>0</v>
      </c>
      <c r="AE45" s="139">
        <f t="shared" si="0"/>
        <v>12</v>
      </c>
    </row>
    <row r="46" spans="1:31" hidden="1">
      <c r="A46" s="143" t="s">
        <v>105</v>
      </c>
      <c r="B46" s="140" t="s">
        <v>106</v>
      </c>
      <c r="C46" s="140" t="s">
        <v>58</v>
      </c>
      <c r="D46" s="141">
        <v>55560</v>
      </c>
      <c r="E46" s="141">
        <v>10075</v>
      </c>
      <c r="F46" s="142">
        <v>65635</v>
      </c>
      <c r="G46" s="139">
        <v>0</v>
      </c>
      <c r="H46" s="139">
        <v>1449</v>
      </c>
      <c r="I46" s="139">
        <v>0</v>
      </c>
      <c r="J46" s="139">
        <v>0</v>
      </c>
      <c r="K46" s="139">
        <v>403</v>
      </c>
      <c r="L46" s="139">
        <v>1852</v>
      </c>
      <c r="M46" s="141">
        <v>19105</v>
      </c>
      <c r="N46" s="139">
        <v>289</v>
      </c>
      <c r="O46" s="139">
        <v>0</v>
      </c>
      <c r="P46" s="139">
        <v>152</v>
      </c>
      <c r="Q46" s="139">
        <v>0</v>
      </c>
      <c r="R46" s="139">
        <v>0</v>
      </c>
      <c r="S46" s="139">
        <v>137</v>
      </c>
      <c r="T46" s="139">
        <v>0</v>
      </c>
      <c r="U46" s="139">
        <v>0</v>
      </c>
      <c r="V46" s="139">
        <v>0</v>
      </c>
      <c r="W46" s="139">
        <v>0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  <c r="AC46" s="139">
        <v>0</v>
      </c>
      <c r="AD46" s="139">
        <v>0</v>
      </c>
      <c r="AE46" s="139">
        <f t="shared" si="0"/>
        <v>137</v>
      </c>
    </row>
    <row r="47" spans="1:31" hidden="1">
      <c r="A47" s="143" t="s">
        <v>154</v>
      </c>
      <c r="B47" s="140" t="s">
        <v>74</v>
      </c>
      <c r="C47" s="140" t="s">
        <v>75</v>
      </c>
      <c r="D47" s="141">
        <v>28354</v>
      </c>
      <c r="E47" s="141">
        <v>4410</v>
      </c>
      <c r="F47" s="142">
        <v>32764</v>
      </c>
      <c r="G47" s="139">
        <v>0</v>
      </c>
      <c r="H47" s="139">
        <v>725</v>
      </c>
      <c r="I47" s="139">
        <v>0</v>
      </c>
      <c r="J47" s="139">
        <v>0</v>
      </c>
      <c r="K47" s="139">
        <v>196</v>
      </c>
      <c r="L47" s="139">
        <v>921</v>
      </c>
      <c r="M47" s="141">
        <v>19994</v>
      </c>
      <c r="N47" s="139">
        <v>431</v>
      </c>
      <c r="O47" s="139">
        <v>0</v>
      </c>
      <c r="P47" s="139">
        <v>256</v>
      </c>
      <c r="Q47" s="139">
        <v>0</v>
      </c>
      <c r="R47" s="139">
        <v>0</v>
      </c>
      <c r="S47" s="139">
        <v>175</v>
      </c>
      <c r="T47" s="139">
        <v>0</v>
      </c>
      <c r="U47" s="139">
        <v>0</v>
      </c>
      <c r="V47" s="139">
        <v>0</v>
      </c>
      <c r="W47" s="139">
        <v>0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  <c r="AC47" s="139">
        <v>0</v>
      </c>
      <c r="AD47" s="139">
        <v>0</v>
      </c>
      <c r="AE47" s="139">
        <f t="shared" si="0"/>
        <v>175</v>
      </c>
    </row>
    <row r="48" spans="1:31" hidden="1">
      <c r="A48" s="143" t="s">
        <v>108</v>
      </c>
      <c r="B48" s="140" t="s">
        <v>74</v>
      </c>
      <c r="C48" s="140" t="s">
        <v>75</v>
      </c>
      <c r="D48" s="141">
        <v>28095</v>
      </c>
      <c r="E48" s="141">
        <v>4670</v>
      </c>
      <c r="F48" s="142">
        <v>32765</v>
      </c>
      <c r="G48" s="139">
        <v>0</v>
      </c>
      <c r="H48" s="139">
        <v>698</v>
      </c>
      <c r="I48" s="139">
        <v>0</v>
      </c>
      <c r="J48" s="139">
        <v>0</v>
      </c>
      <c r="K48" s="139">
        <v>216</v>
      </c>
      <c r="L48" s="139">
        <v>914</v>
      </c>
      <c r="M48" s="141">
        <v>26923</v>
      </c>
      <c r="N48" s="139">
        <v>578</v>
      </c>
      <c r="O48" s="139">
        <v>0</v>
      </c>
      <c r="P48" s="139">
        <v>367</v>
      </c>
      <c r="Q48" s="139">
        <v>0</v>
      </c>
      <c r="R48" s="139">
        <v>0</v>
      </c>
      <c r="S48" s="139">
        <v>122</v>
      </c>
      <c r="T48" s="139">
        <v>0</v>
      </c>
      <c r="U48" s="139">
        <v>0</v>
      </c>
      <c r="V48" s="139">
        <v>89</v>
      </c>
      <c r="W48" s="139">
        <v>0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  <c r="AC48" s="139">
        <v>0</v>
      </c>
      <c r="AD48" s="139">
        <v>0</v>
      </c>
      <c r="AE48" s="139">
        <f t="shared" si="0"/>
        <v>211</v>
      </c>
    </row>
    <row r="49" spans="1:31" hidden="1">
      <c r="A49" s="143" t="s">
        <v>109</v>
      </c>
      <c r="B49" s="140" t="s">
        <v>104</v>
      </c>
      <c r="C49" s="140" t="s">
        <v>75</v>
      </c>
      <c r="D49" s="141">
        <v>30760</v>
      </c>
      <c r="E49" s="141">
        <v>980</v>
      </c>
      <c r="F49" s="142">
        <v>31740</v>
      </c>
      <c r="G49" s="139">
        <v>564</v>
      </c>
      <c r="H49" s="139">
        <v>0</v>
      </c>
      <c r="I49" s="139">
        <v>605</v>
      </c>
      <c r="J49" s="139">
        <v>80</v>
      </c>
      <c r="K49" s="139">
        <v>48</v>
      </c>
      <c r="L49" s="139">
        <v>1297</v>
      </c>
      <c r="M49" s="141">
        <v>15515</v>
      </c>
      <c r="N49" s="139">
        <v>664</v>
      </c>
      <c r="O49" s="139">
        <v>304</v>
      </c>
      <c r="P49" s="139">
        <v>0</v>
      </c>
      <c r="Q49" s="139">
        <v>301</v>
      </c>
      <c r="R49" s="139">
        <v>20</v>
      </c>
      <c r="S49" s="139">
        <v>0</v>
      </c>
      <c r="T49" s="139">
        <v>0</v>
      </c>
      <c r="U49" s="139">
        <v>0</v>
      </c>
      <c r="V49" s="139">
        <v>39</v>
      </c>
      <c r="W49" s="139">
        <v>0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  <c r="AC49" s="139">
        <v>0</v>
      </c>
      <c r="AD49" s="139">
        <v>0</v>
      </c>
      <c r="AE49" s="139">
        <f t="shared" si="0"/>
        <v>39</v>
      </c>
    </row>
    <row r="50" spans="1:31">
      <c r="A50" s="143" t="s">
        <v>110</v>
      </c>
      <c r="B50" s="140" t="s">
        <v>111</v>
      </c>
      <c r="C50" s="140" t="s">
        <v>38</v>
      </c>
      <c r="D50" s="141">
        <v>34575</v>
      </c>
      <c r="E50" s="141">
        <v>5895</v>
      </c>
      <c r="F50" s="142">
        <v>40470</v>
      </c>
      <c r="G50" s="139">
        <v>0</v>
      </c>
      <c r="H50" s="139">
        <v>171</v>
      </c>
      <c r="I50" s="139">
        <v>672</v>
      </c>
      <c r="J50" s="139">
        <v>0</v>
      </c>
      <c r="K50" s="139">
        <v>272</v>
      </c>
      <c r="L50" s="139">
        <v>1115</v>
      </c>
      <c r="M50" s="141">
        <v>32775</v>
      </c>
      <c r="N50" s="139">
        <v>1232</v>
      </c>
      <c r="O50" s="139">
        <v>0</v>
      </c>
      <c r="P50" s="139">
        <v>0</v>
      </c>
      <c r="Q50" s="139">
        <v>760</v>
      </c>
      <c r="R50" s="139">
        <v>0</v>
      </c>
      <c r="S50" s="139">
        <v>236</v>
      </c>
      <c r="T50" s="139">
        <v>0</v>
      </c>
      <c r="U50" s="139">
        <v>0</v>
      </c>
      <c r="V50" s="139">
        <v>236</v>
      </c>
      <c r="W50" s="139">
        <v>0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  <c r="AC50" s="139">
        <v>0</v>
      </c>
      <c r="AD50" s="139">
        <v>0</v>
      </c>
      <c r="AE50" s="139">
        <f t="shared" si="0"/>
        <v>472</v>
      </c>
    </row>
    <row r="51" spans="1:31" hidden="1">
      <c r="A51" s="143" t="s">
        <v>112</v>
      </c>
      <c r="B51" s="140" t="s">
        <v>33</v>
      </c>
      <c r="C51" s="140" t="s">
        <v>34</v>
      </c>
      <c r="D51" s="141">
        <v>37080</v>
      </c>
      <c r="E51" s="141">
        <v>4000</v>
      </c>
      <c r="F51" s="142">
        <v>41080</v>
      </c>
      <c r="G51" s="139">
        <v>0</v>
      </c>
      <c r="H51" s="139">
        <v>797</v>
      </c>
      <c r="I51" s="139">
        <v>0</v>
      </c>
      <c r="J51" s="139">
        <v>130</v>
      </c>
      <c r="K51" s="139">
        <v>160</v>
      </c>
      <c r="L51" s="139">
        <v>1087</v>
      </c>
      <c r="M51" s="141">
        <v>20920</v>
      </c>
      <c r="N51" s="139">
        <v>476</v>
      </c>
      <c r="O51" s="139">
        <v>0</v>
      </c>
      <c r="P51" s="139">
        <v>476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39">
        <v>0</v>
      </c>
      <c r="W51" s="139">
        <v>0</v>
      </c>
      <c r="X51" s="139">
        <v>0</v>
      </c>
      <c r="Y51" s="139">
        <v>0</v>
      </c>
      <c r="Z51" s="139">
        <v>0</v>
      </c>
      <c r="AA51" s="139">
        <v>0</v>
      </c>
      <c r="AB51" s="139">
        <v>0</v>
      </c>
      <c r="AC51" s="139">
        <v>0</v>
      </c>
      <c r="AD51" s="139">
        <v>0</v>
      </c>
      <c r="AE51" s="139">
        <f t="shared" si="0"/>
        <v>0</v>
      </c>
    </row>
    <row r="52" spans="1:31" hidden="1">
      <c r="A52" s="143" t="s">
        <v>113</v>
      </c>
      <c r="B52" s="140" t="s">
        <v>60</v>
      </c>
      <c r="C52" s="140" t="s">
        <v>130</v>
      </c>
      <c r="D52" s="141">
        <v>19770</v>
      </c>
      <c r="E52" s="141">
        <v>4440</v>
      </c>
      <c r="F52" s="142">
        <v>24210</v>
      </c>
      <c r="G52" s="139">
        <v>186</v>
      </c>
      <c r="H52" s="139">
        <v>298</v>
      </c>
      <c r="I52" s="139">
        <v>89</v>
      </c>
      <c r="J52" s="139">
        <v>118</v>
      </c>
      <c r="K52" s="139">
        <v>210</v>
      </c>
      <c r="L52" s="139">
        <v>901</v>
      </c>
      <c r="M52" s="141">
        <v>24210</v>
      </c>
      <c r="N52" s="139">
        <v>637</v>
      </c>
      <c r="O52" s="139">
        <v>142</v>
      </c>
      <c r="P52" s="139">
        <v>134</v>
      </c>
      <c r="Q52" s="139">
        <v>96</v>
      </c>
      <c r="R52" s="139">
        <v>120</v>
      </c>
      <c r="S52" s="139">
        <v>60</v>
      </c>
      <c r="T52" s="139">
        <v>0</v>
      </c>
      <c r="U52" s="139">
        <v>0</v>
      </c>
      <c r="V52" s="139">
        <v>85</v>
      </c>
      <c r="W52" s="139">
        <v>0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  <c r="AC52" s="139">
        <v>0</v>
      </c>
      <c r="AD52" s="139">
        <v>0</v>
      </c>
      <c r="AE52" s="139">
        <f t="shared" si="0"/>
        <v>145</v>
      </c>
    </row>
    <row r="53" spans="1:31" hidden="1">
      <c r="A53" s="143" t="s">
        <v>114</v>
      </c>
      <c r="B53" s="140" t="s">
        <v>63</v>
      </c>
      <c r="C53" s="140" t="s">
        <v>58</v>
      </c>
      <c r="D53" s="141">
        <v>22285</v>
      </c>
      <c r="E53" s="141">
        <v>1288</v>
      </c>
      <c r="F53" s="142">
        <v>23573</v>
      </c>
      <c r="G53" s="139">
        <v>273</v>
      </c>
      <c r="H53" s="139">
        <v>419</v>
      </c>
      <c r="I53" s="139">
        <v>0</v>
      </c>
      <c r="J53" s="139">
        <v>104</v>
      </c>
      <c r="K53" s="139">
        <v>70</v>
      </c>
      <c r="L53" s="139">
        <v>866</v>
      </c>
      <c r="M53" s="141">
        <v>7810</v>
      </c>
      <c r="N53" s="139">
        <v>288</v>
      </c>
      <c r="O53" s="139">
        <v>106</v>
      </c>
      <c r="P53" s="139">
        <v>182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39">
        <v>0</v>
      </c>
      <c r="W53" s="139">
        <v>0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  <c r="AC53" s="139">
        <v>0</v>
      </c>
      <c r="AD53" s="139">
        <v>0</v>
      </c>
      <c r="AE53" s="139">
        <f t="shared" si="0"/>
        <v>0</v>
      </c>
    </row>
    <row r="54" spans="1:31" hidden="1">
      <c r="A54" s="143" t="s">
        <v>115</v>
      </c>
      <c r="B54" s="140" t="s">
        <v>65</v>
      </c>
      <c r="C54" s="140" t="s">
        <v>130</v>
      </c>
      <c r="D54" s="141">
        <v>47580</v>
      </c>
      <c r="E54" s="141">
        <v>25549</v>
      </c>
      <c r="F54" s="142">
        <v>73129</v>
      </c>
      <c r="G54" s="139">
        <v>0</v>
      </c>
      <c r="H54" s="139">
        <v>1094</v>
      </c>
      <c r="I54" s="139">
        <v>0</v>
      </c>
      <c r="J54" s="139">
        <v>38</v>
      </c>
      <c r="K54" s="139">
        <v>394</v>
      </c>
      <c r="L54" s="139">
        <v>1526</v>
      </c>
      <c r="M54" s="141">
        <v>8610</v>
      </c>
      <c r="N54" s="139">
        <v>348</v>
      </c>
      <c r="O54" s="139">
        <v>0</v>
      </c>
      <c r="P54" s="139">
        <v>294</v>
      </c>
      <c r="Q54" s="139">
        <v>0</v>
      </c>
      <c r="R54" s="139">
        <v>36</v>
      </c>
      <c r="S54" s="139">
        <v>18</v>
      </c>
      <c r="T54" s="139">
        <v>0</v>
      </c>
      <c r="U54" s="139">
        <v>0</v>
      </c>
      <c r="V54" s="139">
        <v>0</v>
      </c>
      <c r="W54" s="139">
        <v>0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  <c r="AC54" s="139">
        <v>0</v>
      </c>
      <c r="AD54" s="139">
        <v>0</v>
      </c>
      <c r="AE54" s="139">
        <f t="shared" si="0"/>
        <v>18</v>
      </c>
    </row>
    <row r="55" spans="1:31" hidden="1">
      <c r="A55" s="143" t="s">
        <v>116</v>
      </c>
      <c r="B55" s="145" t="s">
        <v>63</v>
      </c>
      <c r="C55" s="145" t="s">
        <v>58</v>
      </c>
      <c r="D55" s="141">
        <v>12600</v>
      </c>
      <c r="E55" s="141">
        <v>9100</v>
      </c>
      <c r="F55" s="142">
        <v>21700</v>
      </c>
      <c r="G55" s="139">
        <v>0</v>
      </c>
      <c r="H55" s="139">
        <v>315</v>
      </c>
      <c r="I55" s="139">
        <v>0</v>
      </c>
      <c r="J55" s="139">
        <v>0</v>
      </c>
      <c r="K55" s="139">
        <v>91</v>
      </c>
      <c r="L55" s="139">
        <v>406</v>
      </c>
      <c r="M55" s="141">
        <v>4880</v>
      </c>
      <c r="N55" s="139">
        <v>122</v>
      </c>
      <c r="O55" s="139">
        <v>0</v>
      </c>
      <c r="P55" s="139">
        <v>122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39">
        <v>0</v>
      </c>
      <c r="W55" s="139">
        <v>0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  <c r="AC55" s="139">
        <v>0</v>
      </c>
      <c r="AD55" s="139">
        <v>0</v>
      </c>
      <c r="AE55" s="139">
        <f t="shared" si="0"/>
        <v>0</v>
      </c>
    </row>
    <row r="56" spans="1:31" hidden="1">
      <c r="A56" s="143" t="s">
        <v>117</v>
      </c>
      <c r="B56" s="140" t="s">
        <v>118</v>
      </c>
      <c r="C56" s="140" t="s">
        <v>58</v>
      </c>
      <c r="D56" s="141">
        <v>75064</v>
      </c>
      <c r="E56" s="141">
        <v>1800</v>
      </c>
      <c r="F56" s="142">
        <v>76864</v>
      </c>
      <c r="G56" s="139">
        <v>0</v>
      </c>
      <c r="H56" s="139">
        <v>1920</v>
      </c>
      <c r="I56" s="139">
        <v>0</v>
      </c>
      <c r="J56" s="139">
        <v>7</v>
      </c>
      <c r="K56" s="139">
        <v>18</v>
      </c>
      <c r="L56" s="139">
        <v>1945</v>
      </c>
      <c r="M56" s="141">
        <v>38584</v>
      </c>
      <c r="N56" s="139">
        <v>894</v>
      </c>
      <c r="O56" s="139">
        <v>0</v>
      </c>
      <c r="P56" s="139">
        <v>894</v>
      </c>
      <c r="Q56" s="139">
        <v>0</v>
      </c>
      <c r="R56" s="139">
        <v>0</v>
      </c>
      <c r="S56" s="139">
        <v>0</v>
      </c>
      <c r="T56" s="139">
        <v>0</v>
      </c>
      <c r="U56" s="139">
        <v>0</v>
      </c>
      <c r="V56" s="139">
        <v>0</v>
      </c>
      <c r="W56" s="139">
        <v>0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  <c r="AC56" s="139">
        <v>0</v>
      </c>
      <c r="AD56" s="139">
        <v>0</v>
      </c>
      <c r="AE56" s="139">
        <f t="shared" si="0"/>
        <v>0</v>
      </c>
    </row>
    <row r="57" spans="1:31" hidden="1">
      <c r="A57" s="143" t="s">
        <v>119</v>
      </c>
      <c r="B57" s="145" t="s">
        <v>63</v>
      </c>
      <c r="C57" s="145" t="s">
        <v>58</v>
      </c>
      <c r="D57" s="141">
        <v>19222</v>
      </c>
      <c r="E57" s="141">
        <v>3320</v>
      </c>
      <c r="F57" s="142">
        <v>22542</v>
      </c>
      <c r="G57" s="139">
        <v>348</v>
      </c>
      <c r="H57" s="139">
        <v>437</v>
      </c>
      <c r="I57" s="139">
        <v>0</v>
      </c>
      <c r="J57" s="139">
        <v>46</v>
      </c>
      <c r="K57" s="139">
        <v>78</v>
      </c>
      <c r="L57" s="139">
        <v>909</v>
      </c>
      <c r="M57" s="141">
        <v>18862</v>
      </c>
      <c r="N57" s="139">
        <v>359</v>
      </c>
      <c r="O57" s="139">
        <v>204</v>
      </c>
      <c r="P57" s="139">
        <v>67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39">
        <v>88</v>
      </c>
      <c r="W57" s="139">
        <v>0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  <c r="AC57" s="139">
        <v>0</v>
      </c>
      <c r="AD57" s="139">
        <v>0</v>
      </c>
      <c r="AE57" s="139">
        <f t="shared" si="0"/>
        <v>88</v>
      </c>
    </row>
    <row r="58" spans="1:31" hidden="1">
      <c r="A58" s="143" t="s">
        <v>120</v>
      </c>
      <c r="B58" s="140" t="s">
        <v>118</v>
      </c>
      <c r="C58" s="145" t="s">
        <v>58</v>
      </c>
      <c r="D58" s="141">
        <v>42500</v>
      </c>
      <c r="E58" s="141">
        <v>8854</v>
      </c>
      <c r="F58" s="142">
        <v>51354</v>
      </c>
      <c r="G58" s="139">
        <v>23</v>
      </c>
      <c r="H58" s="139">
        <v>912</v>
      </c>
      <c r="I58" s="139">
        <v>23</v>
      </c>
      <c r="J58" s="139">
        <v>0</v>
      </c>
      <c r="K58" s="139">
        <v>443</v>
      </c>
      <c r="L58" s="139">
        <v>1401</v>
      </c>
      <c r="M58" s="141">
        <v>32580</v>
      </c>
      <c r="N58" s="139">
        <v>864</v>
      </c>
      <c r="O58" s="139">
        <v>0</v>
      </c>
      <c r="P58" s="139">
        <v>554</v>
      </c>
      <c r="Q58" s="139">
        <v>0</v>
      </c>
      <c r="R58" s="139">
        <v>0</v>
      </c>
      <c r="S58" s="139">
        <v>0</v>
      </c>
      <c r="T58" s="139">
        <v>0</v>
      </c>
      <c r="U58" s="139">
        <v>295</v>
      </c>
      <c r="V58" s="139">
        <v>15</v>
      </c>
      <c r="W58" s="139">
        <v>0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  <c r="AC58" s="139">
        <v>0</v>
      </c>
      <c r="AD58" s="139">
        <v>0</v>
      </c>
      <c r="AE58" s="139">
        <f t="shared" si="0"/>
        <v>310</v>
      </c>
    </row>
    <row r="59" spans="1:31" hidden="1">
      <c r="A59" s="143" t="s">
        <v>121</v>
      </c>
      <c r="B59" s="140" t="s">
        <v>63</v>
      </c>
      <c r="C59" s="140" t="s">
        <v>58</v>
      </c>
      <c r="D59" s="141">
        <v>30557</v>
      </c>
      <c r="E59" s="141">
        <v>4480</v>
      </c>
      <c r="F59" s="142">
        <v>35037</v>
      </c>
      <c r="G59" s="139">
        <v>531</v>
      </c>
      <c r="H59" s="139">
        <v>722</v>
      </c>
      <c r="I59" s="139">
        <v>0</v>
      </c>
      <c r="J59" s="139">
        <v>61</v>
      </c>
      <c r="K59" s="139">
        <v>120</v>
      </c>
      <c r="L59" s="139">
        <v>1434</v>
      </c>
      <c r="M59" s="141">
        <v>31652</v>
      </c>
      <c r="N59" s="139">
        <v>870</v>
      </c>
      <c r="O59" s="139">
        <v>420</v>
      </c>
      <c r="P59" s="139">
        <v>295</v>
      </c>
      <c r="Q59" s="139">
        <v>0</v>
      </c>
      <c r="R59" s="139">
        <v>61</v>
      </c>
      <c r="S59" s="139">
        <v>0</v>
      </c>
      <c r="T59" s="139">
        <v>0</v>
      </c>
      <c r="U59" s="139">
        <v>0</v>
      </c>
      <c r="V59" s="139">
        <v>94</v>
      </c>
      <c r="W59" s="139">
        <v>0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  <c r="AC59" s="139">
        <v>0</v>
      </c>
      <c r="AD59" s="139">
        <v>0</v>
      </c>
      <c r="AE59" s="139">
        <f t="shared" si="0"/>
        <v>94</v>
      </c>
    </row>
    <row r="60" spans="1:31" hidden="1">
      <c r="A60" s="143" t="s">
        <v>122</v>
      </c>
      <c r="B60" s="140" t="s">
        <v>52</v>
      </c>
      <c r="C60" s="140" t="s">
        <v>53</v>
      </c>
      <c r="D60" s="141">
        <v>21159</v>
      </c>
      <c r="E60" s="141">
        <v>9390</v>
      </c>
      <c r="F60" s="142">
        <v>30549</v>
      </c>
      <c r="G60" s="139">
        <v>375</v>
      </c>
      <c r="H60" s="139">
        <v>0</v>
      </c>
      <c r="I60" s="139">
        <v>438</v>
      </c>
      <c r="J60" s="139">
        <v>69</v>
      </c>
      <c r="K60" s="139">
        <v>259</v>
      </c>
      <c r="L60" s="139">
        <v>1141</v>
      </c>
      <c r="M60" s="141">
        <v>9159</v>
      </c>
      <c r="N60" s="139">
        <v>209</v>
      </c>
      <c r="O60" s="139">
        <v>91</v>
      </c>
      <c r="P60" s="139">
        <v>0</v>
      </c>
      <c r="Q60" s="139">
        <v>118</v>
      </c>
      <c r="R60" s="139">
        <v>0</v>
      </c>
      <c r="S60" s="139">
        <v>0</v>
      </c>
      <c r="T60" s="139">
        <v>0</v>
      </c>
      <c r="U60" s="139">
        <v>0</v>
      </c>
      <c r="V60" s="139">
        <v>0</v>
      </c>
      <c r="W60" s="139">
        <v>0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  <c r="AC60" s="139">
        <v>0</v>
      </c>
      <c r="AD60" s="139">
        <v>0</v>
      </c>
      <c r="AE60" s="139">
        <f t="shared" si="0"/>
        <v>0</v>
      </c>
    </row>
    <row r="61" spans="1:31">
      <c r="A61" s="143" t="s">
        <v>123</v>
      </c>
      <c r="B61" s="140" t="s">
        <v>40</v>
      </c>
      <c r="C61" s="140" t="s">
        <v>38</v>
      </c>
      <c r="D61" s="141">
        <v>40490</v>
      </c>
      <c r="E61" s="141">
        <v>3152</v>
      </c>
      <c r="F61" s="142">
        <v>43642</v>
      </c>
      <c r="G61" s="139">
        <v>562</v>
      </c>
      <c r="H61" s="139">
        <v>0</v>
      </c>
      <c r="I61" s="139">
        <v>614</v>
      </c>
      <c r="J61" s="139">
        <v>314</v>
      </c>
      <c r="K61" s="139">
        <v>222</v>
      </c>
      <c r="L61" s="139">
        <v>1712</v>
      </c>
      <c r="M61" s="141">
        <v>16609</v>
      </c>
      <c r="N61" s="139">
        <v>680</v>
      </c>
      <c r="O61" s="139">
        <v>247</v>
      </c>
      <c r="P61" s="139">
        <v>0</v>
      </c>
      <c r="Q61" s="139">
        <v>297</v>
      </c>
      <c r="R61" s="139">
        <v>0</v>
      </c>
      <c r="S61" s="139">
        <v>0</v>
      </c>
      <c r="T61" s="139">
        <v>0</v>
      </c>
      <c r="U61" s="139">
        <v>57</v>
      </c>
      <c r="V61" s="139">
        <v>31</v>
      </c>
      <c r="W61" s="139">
        <v>48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  <c r="AC61" s="139">
        <v>0</v>
      </c>
      <c r="AD61" s="139">
        <v>0</v>
      </c>
      <c r="AE61" s="139">
        <f t="shared" si="0"/>
        <v>136</v>
      </c>
    </row>
    <row r="62" spans="1:31" hidden="1">
      <c r="A62" s="143" t="s">
        <v>124</v>
      </c>
      <c r="B62" s="140" t="s">
        <v>98</v>
      </c>
      <c r="C62" s="140" t="s">
        <v>130</v>
      </c>
      <c r="D62" s="141">
        <v>29425</v>
      </c>
      <c r="E62" s="141">
        <v>11400</v>
      </c>
      <c r="F62" s="142">
        <v>40825</v>
      </c>
      <c r="G62" s="139">
        <v>390</v>
      </c>
      <c r="H62" s="139">
        <v>0</v>
      </c>
      <c r="I62" s="139">
        <v>494</v>
      </c>
      <c r="J62" s="139">
        <v>130</v>
      </c>
      <c r="K62" s="139">
        <v>191</v>
      </c>
      <c r="L62" s="139">
        <v>1205</v>
      </c>
      <c r="M62" s="141">
        <v>12310</v>
      </c>
      <c r="N62" s="139">
        <v>888</v>
      </c>
      <c r="O62" s="139">
        <v>390</v>
      </c>
      <c r="P62" s="139">
        <v>0</v>
      </c>
      <c r="Q62" s="139">
        <v>338</v>
      </c>
      <c r="R62" s="139">
        <v>60</v>
      </c>
      <c r="S62" s="139">
        <v>66</v>
      </c>
      <c r="T62" s="139">
        <v>0</v>
      </c>
      <c r="U62" s="139">
        <v>15</v>
      </c>
      <c r="V62" s="139">
        <v>19</v>
      </c>
      <c r="W62" s="139">
        <v>0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  <c r="AC62" s="139">
        <v>0</v>
      </c>
      <c r="AD62" s="139">
        <v>0</v>
      </c>
      <c r="AE62" s="139">
        <f t="shared" si="0"/>
        <v>100</v>
      </c>
    </row>
    <row r="63" spans="1:31" hidden="1">
      <c r="A63" s="143" t="s">
        <v>125</v>
      </c>
      <c r="B63" s="140" t="s">
        <v>79</v>
      </c>
      <c r="C63" s="140" t="s">
        <v>53</v>
      </c>
      <c r="D63" s="141">
        <v>27820</v>
      </c>
      <c r="E63" s="141">
        <v>7039</v>
      </c>
      <c r="F63" s="142">
        <v>34859</v>
      </c>
      <c r="G63" s="139">
        <v>0</v>
      </c>
      <c r="H63" s="139">
        <v>665</v>
      </c>
      <c r="I63" s="139">
        <v>0</v>
      </c>
      <c r="J63" s="139">
        <v>0</v>
      </c>
      <c r="K63" s="139">
        <v>99</v>
      </c>
      <c r="L63" s="139">
        <v>764</v>
      </c>
      <c r="M63" s="141">
        <v>4625</v>
      </c>
      <c r="N63" s="139">
        <v>136</v>
      </c>
      <c r="O63" s="139">
        <v>0</v>
      </c>
      <c r="P63" s="139">
        <v>79</v>
      </c>
      <c r="Q63" s="139">
        <v>0</v>
      </c>
      <c r="R63" s="139">
        <v>0</v>
      </c>
      <c r="S63" s="139">
        <v>57</v>
      </c>
      <c r="T63" s="139">
        <v>0</v>
      </c>
      <c r="U63" s="139">
        <v>0</v>
      </c>
      <c r="V63" s="139">
        <v>0</v>
      </c>
      <c r="W63" s="139">
        <v>0</v>
      </c>
      <c r="X63" s="139">
        <v>0</v>
      </c>
      <c r="Y63" s="139">
        <v>0</v>
      </c>
      <c r="Z63" s="139">
        <v>0</v>
      </c>
      <c r="AA63" s="139">
        <v>0</v>
      </c>
      <c r="AB63" s="139">
        <v>0</v>
      </c>
      <c r="AC63" s="139">
        <v>0</v>
      </c>
      <c r="AD63" s="139">
        <v>0</v>
      </c>
      <c r="AE63" s="139">
        <f t="shared" si="0"/>
        <v>57</v>
      </c>
    </row>
    <row r="64" spans="1:31" hidden="1">
      <c r="A64" s="139"/>
      <c r="B64" s="139"/>
      <c r="C64" s="139"/>
      <c r="D64" s="149">
        <v>1720978</v>
      </c>
      <c r="E64" s="149">
        <v>340307.6</v>
      </c>
      <c r="F64" s="149">
        <v>2061285.6</v>
      </c>
      <c r="G64" s="150">
        <v>10842</v>
      </c>
      <c r="H64" s="150">
        <v>30782</v>
      </c>
      <c r="I64" s="150">
        <v>6183</v>
      </c>
      <c r="J64" s="150">
        <v>4518</v>
      </c>
      <c r="K64" s="150">
        <v>11303</v>
      </c>
      <c r="L64" s="150">
        <v>63628</v>
      </c>
      <c r="M64" s="151">
        <v>1183792.6000000001</v>
      </c>
      <c r="N64" s="150">
        <v>31347</v>
      </c>
      <c r="O64" s="150">
        <v>5141</v>
      </c>
      <c r="P64" s="150">
        <v>14713</v>
      </c>
      <c r="Q64" s="150">
        <v>3021</v>
      </c>
      <c r="R64" s="150">
        <v>1068</v>
      </c>
      <c r="S64" s="150">
        <v>5206</v>
      </c>
      <c r="T64" s="150">
        <v>35</v>
      </c>
      <c r="U64" s="150">
        <v>469</v>
      </c>
      <c r="V64" s="150">
        <v>1554</v>
      </c>
      <c r="W64" s="150">
        <v>84</v>
      </c>
      <c r="X64" s="150">
        <v>13</v>
      </c>
      <c r="Y64" s="150">
        <v>0</v>
      </c>
      <c r="Z64" s="150">
        <v>0</v>
      </c>
      <c r="AA64" s="150">
        <v>29</v>
      </c>
      <c r="AB64" s="150">
        <v>0</v>
      </c>
      <c r="AC64" s="150">
        <v>11</v>
      </c>
      <c r="AD64" s="150">
        <v>3</v>
      </c>
      <c r="AE64" s="139"/>
    </row>
    <row r="65" spans="1:31" hidden="1">
      <c r="A65" s="139"/>
      <c r="B65" s="139"/>
      <c r="C65" s="139"/>
      <c r="D65" s="142"/>
      <c r="E65" s="142"/>
      <c r="F65" s="142"/>
      <c r="G65" s="139"/>
      <c r="H65" s="139"/>
      <c r="I65" s="139"/>
      <c r="J65" s="139"/>
      <c r="K65" s="139"/>
      <c r="L65" s="139"/>
      <c r="M65" s="153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39"/>
    </row>
    <row r="66" spans="1:31" hidden="1">
      <c r="A66" s="139"/>
      <c r="B66" s="139"/>
      <c r="C66" s="139"/>
      <c r="D66" s="147"/>
      <c r="E66" s="147"/>
      <c r="F66" s="147"/>
      <c r="G66" s="147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55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</row>
    <row r="67" spans="1:31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</row>
    <row r="68" spans="1:31" ht="54">
      <c r="A68" s="148" t="s">
        <v>155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</row>
  </sheetData>
  <autoFilter ref="A1:AE66" xr:uid="{38D07ACE-2C52-4DAF-9B3A-715C868E8F57}">
    <filterColumn colId="2">
      <filters>
        <filter val="East Midlands"/>
      </filters>
    </filterColumn>
  </autoFilter>
  <conditionalFormatting sqref="A2:A65">
    <cfRule type="duplicateValues" dxfId="5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3B91-07A0-4940-866D-030E44FEB4FA}">
  <sheetPr>
    <tabColor theme="4" tint="0.89999084444715716"/>
  </sheetPr>
  <dimension ref="A1:AC70"/>
  <sheetViews>
    <sheetView zoomScale="130" zoomScaleNormal="130" workbookViewId="0">
      <pane xSplit="1" ySplit="1" topLeftCell="N53" activePane="bottomRight" state="frozen"/>
      <selection pane="bottomRight" activeCell="N64" sqref="N64"/>
      <selection pane="bottomLeft" activeCell="A2" sqref="A2"/>
      <selection pane="topRight" activeCell="B1" sqref="B1"/>
    </sheetView>
  </sheetViews>
  <sheetFormatPr defaultRowHeight="13.5"/>
  <cols>
    <col min="1" max="1" width="49.5703125" bestFit="1" customWidth="1"/>
    <col min="2" max="3" width="24.42578125" customWidth="1"/>
    <col min="4" max="4" width="22.28515625" style="21" customWidth="1"/>
    <col min="5" max="5" width="21.42578125" style="21" customWidth="1"/>
    <col min="6" max="6" width="16" style="21" customWidth="1"/>
    <col min="7" max="7" width="16" customWidth="1"/>
    <col min="8" max="8" width="16.7109375" customWidth="1"/>
    <col min="9" max="9" width="20.42578125" customWidth="1"/>
    <col min="10" max="10" width="15" customWidth="1"/>
    <col min="11" max="12" width="14.5703125" customWidth="1"/>
    <col min="13" max="13" width="16.5703125" style="21" customWidth="1"/>
    <col min="14" max="14" width="16.28515625" customWidth="1"/>
    <col min="15" max="15" width="13.7109375" customWidth="1"/>
    <col min="16" max="16" width="17" customWidth="1"/>
    <col min="17" max="17" width="22.42578125" customWidth="1"/>
    <col min="18" max="19" width="12.7109375" bestFit="1" customWidth="1"/>
    <col min="20" max="20" width="18.140625" bestFit="1" customWidth="1"/>
    <col min="21" max="21" width="14.140625" bestFit="1" customWidth="1"/>
    <col min="22" max="22" width="13.42578125" bestFit="1" customWidth="1"/>
    <col min="23" max="23" width="22.140625" customWidth="1"/>
    <col min="24" max="24" width="20.7109375" customWidth="1"/>
    <col min="25" max="25" width="18" bestFit="1" customWidth="1"/>
    <col min="26" max="26" width="22.140625" bestFit="1" customWidth="1"/>
    <col min="27" max="27" width="18" bestFit="1" customWidth="1"/>
    <col min="28" max="28" width="15.140625" bestFit="1" customWidth="1"/>
  </cols>
  <sheetData>
    <row r="1" spans="1:29" s="127" customFormat="1" ht="54">
      <c r="A1" s="128" t="s">
        <v>0</v>
      </c>
      <c r="B1" s="128" t="s">
        <v>1</v>
      </c>
      <c r="C1" s="128" t="s">
        <v>2</v>
      </c>
      <c r="D1" s="129" t="s">
        <v>3</v>
      </c>
      <c r="E1" s="129" t="s">
        <v>4</v>
      </c>
      <c r="F1" s="129" t="s">
        <v>5</v>
      </c>
      <c r="G1" s="128" t="s">
        <v>6</v>
      </c>
      <c r="H1" s="128" t="s">
        <v>7</v>
      </c>
      <c r="I1" s="128" t="s">
        <v>8</v>
      </c>
      <c r="J1" s="128" t="s">
        <v>9</v>
      </c>
      <c r="K1" s="128" t="s">
        <v>10</v>
      </c>
      <c r="L1" s="128" t="s">
        <v>11</v>
      </c>
      <c r="M1" s="129" t="s">
        <v>12</v>
      </c>
      <c r="N1" s="128" t="s">
        <v>13</v>
      </c>
      <c r="O1" s="128" t="s">
        <v>14</v>
      </c>
      <c r="P1" s="128" t="s">
        <v>15</v>
      </c>
      <c r="Q1" s="128" t="s">
        <v>16</v>
      </c>
      <c r="R1" s="128" t="s">
        <v>17</v>
      </c>
      <c r="S1" s="128" t="s">
        <v>18</v>
      </c>
      <c r="T1" s="128" t="s">
        <v>132</v>
      </c>
      <c r="U1" s="128" t="s">
        <v>19</v>
      </c>
      <c r="V1" s="128" t="s">
        <v>20</v>
      </c>
      <c r="W1" s="128" t="s">
        <v>133</v>
      </c>
      <c r="X1" s="128" t="s">
        <v>134</v>
      </c>
      <c r="Y1" s="128" t="s">
        <v>135</v>
      </c>
      <c r="Z1" s="128" t="s">
        <v>136</v>
      </c>
      <c r="AA1" s="128" t="s">
        <v>137</v>
      </c>
      <c r="AB1" s="128" t="s">
        <v>138</v>
      </c>
    </row>
    <row r="2" spans="1:29">
      <c r="A2" s="66" t="s">
        <v>141</v>
      </c>
      <c r="B2" s="66" t="s">
        <v>33</v>
      </c>
      <c r="C2" s="66" t="s">
        <v>34</v>
      </c>
      <c r="D2" s="130">
        <v>21120</v>
      </c>
      <c r="E2" s="130">
        <v>8300</v>
      </c>
      <c r="F2" s="130">
        <v>29420</v>
      </c>
      <c r="G2" s="66">
        <v>0</v>
      </c>
      <c r="H2" s="66">
        <v>528</v>
      </c>
      <c r="I2" s="66">
        <v>0</v>
      </c>
      <c r="J2" s="66">
        <v>0</v>
      </c>
      <c r="K2" s="66">
        <v>450</v>
      </c>
      <c r="L2" s="66">
        <v>978</v>
      </c>
      <c r="M2" s="130">
        <v>29420</v>
      </c>
      <c r="N2" s="66">
        <v>1199</v>
      </c>
      <c r="O2" s="66">
        <v>0</v>
      </c>
      <c r="P2" s="66">
        <v>614</v>
      </c>
      <c r="Q2" s="66">
        <v>0</v>
      </c>
      <c r="R2" s="66">
        <v>0</v>
      </c>
      <c r="S2" s="66">
        <v>0</v>
      </c>
      <c r="T2" s="66">
        <v>0</v>
      </c>
      <c r="U2" s="66">
        <v>478</v>
      </c>
      <c r="V2" s="66">
        <v>107</v>
      </c>
      <c r="W2" s="66">
        <v>0</v>
      </c>
      <c r="X2" s="66">
        <v>0</v>
      </c>
      <c r="Y2" s="66">
        <v>0</v>
      </c>
      <c r="Z2" s="66">
        <v>0</v>
      </c>
      <c r="AA2" s="66">
        <v>0</v>
      </c>
      <c r="AB2" s="66">
        <v>0</v>
      </c>
      <c r="AC2">
        <f>SUM(S2:AB2)</f>
        <v>585</v>
      </c>
    </row>
    <row r="3" spans="1:29">
      <c r="A3" s="66" t="s">
        <v>35</v>
      </c>
      <c r="B3" s="66" t="s">
        <v>33</v>
      </c>
      <c r="C3" s="66" t="s">
        <v>34</v>
      </c>
      <c r="D3" s="130">
        <v>37400</v>
      </c>
      <c r="E3" s="130">
        <v>15050</v>
      </c>
      <c r="F3" s="130">
        <v>52450</v>
      </c>
      <c r="G3" s="66">
        <v>0</v>
      </c>
      <c r="H3" s="66">
        <v>779</v>
      </c>
      <c r="I3" s="66">
        <v>0</v>
      </c>
      <c r="J3" s="66">
        <v>156</v>
      </c>
      <c r="K3" s="66">
        <v>602</v>
      </c>
      <c r="L3" s="66">
        <v>1537</v>
      </c>
      <c r="M3" s="130">
        <v>51050</v>
      </c>
      <c r="N3" s="66">
        <v>1555</v>
      </c>
      <c r="O3" s="66">
        <v>0</v>
      </c>
      <c r="P3" s="66">
        <v>713</v>
      </c>
      <c r="Q3" s="66">
        <v>0</v>
      </c>
      <c r="R3" s="66">
        <v>115</v>
      </c>
      <c r="S3" s="66">
        <v>727</v>
      </c>
      <c r="T3" s="66">
        <v>0</v>
      </c>
      <c r="U3" s="66">
        <v>0</v>
      </c>
      <c r="V3" s="66">
        <v>0</v>
      </c>
      <c r="W3" s="66">
        <v>0</v>
      </c>
      <c r="X3" s="66">
        <v>0</v>
      </c>
      <c r="Y3" s="66">
        <v>0</v>
      </c>
      <c r="Z3" s="66">
        <v>0</v>
      </c>
      <c r="AA3" s="66">
        <v>0</v>
      </c>
      <c r="AB3" s="66">
        <v>0</v>
      </c>
      <c r="AC3">
        <f t="shared" ref="AC3:AC63" si="0">SUM(S3:AB3)</f>
        <v>727</v>
      </c>
    </row>
    <row r="4" spans="1:29">
      <c r="A4" s="66" t="s">
        <v>36</v>
      </c>
      <c r="B4" s="66" t="s">
        <v>37</v>
      </c>
      <c r="C4" s="66" t="s">
        <v>38</v>
      </c>
      <c r="D4" s="130">
        <v>17300</v>
      </c>
      <c r="E4" s="130">
        <v>3955</v>
      </c>
      <c r="F4" s="130">
        <v>21255</v>
      </c>
      <c r="G4" s="66">
        <v>180</v>
      </c>
      <c r="H4" s="66">
        <v>410</v>
      </c>
      <c r="I4" s="66">
        <v>0</v>
      </c>
      <c r="J4" s="66">
        <v>0</v>
      </c>
      <c r="K4" s="66">
        <v>175</v>
      </c>
      <c r="L4" s="66">
        <v>765</v>
      </c>
      <c r="M4" s="130">
        <v>21255</v>
      </c>
      <c r="N4" s="66">
        <v>768</v>
      </c>
      <c r="O4" s="66">
        <v>180</v>
      </c>
      <c r="P4" s="66">
        <v>412</v>
      </c>
      <c r="Q4" s="66">
        <v>0</v>
      </c>
      <c r="R4" s="66">
        <v>0</v>
      </c>
      <c r="S4" s="66">
        <v>91</v>
      </c>
      <c r="T4" s="66">
        <v>0</v>
      </c>
      <c r="U4" s="66">
        <v>0</v>
      </c>
      <c r="V4" s="66">
        <v>85</v>
      </c>
      <c r="W4" s="66">
        <v>0</v>
      </c>
      <c r="X4" s="66">
        <v>0</v>
      </c>
      <c r="Y4" s="66">
        <v>0</v>
      </c>
      <c r="Z4" s="66">
        <v>0</v>
      </c>
      <c r="AA4" s="66">
        <v>0</v>
      </c>
      <c r="AB4" s="66">
        <v>0</v>
      </c>
      <c r="AC4">
        <f t="shared" si="0"/>
        <v>176</v>
      </c>
    </row>
    <row r="5" spans="1:29">
      <c r="A5" s="66" t="s">
        <v>39</v>
      </c>
      <c r="B5" s="66" t="s">
        <v>40</v>
      </c>
      <c r="C5" s="66" t="s">
        <v>38</v>
      </c>
      <c r="D5" s="130">
        <v>12885</v>
      </c>
      <c r="E5" s="130">
        <v>3030</v>
      </c>
      <c r="F5" s="130">
        <v>15915</v>
      </c>
      <c r="G5" s="66">
        <v>201</v>
      </c>
      <c r="H5" s="66">
        <v>297</v>
      </c>
      <c r="I5" s="66">
        <v>0</v>
      </c>
      <c r="J5" s="66">
        <v>0</v>
      </c>
      <c r="K5" s="66">
        <v>150</v>
      </c>
      <c r="L5" s="66">
        <v>648</v>
      </c>
      <c r="M5" s="130">
        <v>13630</v>
      </c>
      <c r="N5" s="66">
        <v>470</v>
      </c>
      <c r="O5" s="66">
        <v>50</v>
      </c>
      <c r="P5" s="66">
        <v>316</v>
      </c>
      <c r="Q5" s="66">
        <v>0</v>
      </c>
      <c r="R5" s="66">
        <v>0</v>
      </c>
      <c r="S5" s="66">
        <v>104</v>
      </c>
      <c r="T5" s="66">
        <v>0</v>
      </c>
      <c r="U5" s="66">
        <v>0</v>
      </c>
      <c r="V5" s="66">
        <v>0</v>
      </c>
      <c r="W5" s="66">
        <v>0</v>
      </c>
      <c r="X5" s="66">
        <v>0</v>
      </c>
      <c r="Y5" s="66">
        <v>0</v>
      </c>
      <c r="Z5" s="66">
        <v>0</v>
      </c>
      <c r="AA5" s="66">
        <v>0</v>
      </c>
      <c r="AB5" s="66">
        <v>0</v>
      </c>
      <c r="AC5">
        <f t="shared" si="0"/>
        <v>104</v>
      </c>
    </row>
    <row r="6" spans="1:29">
      <c r="A6" s="66" t="s">
        <v>41</v>
      </c>
      <c r="B6" s="66" t="s">
        <v>42</v>
      </c>
      <c r="C6" s="66" t="s">
        <v>130</v>
      </c>
      <c r="D6" s="130">
        <v>1010</v>
      </c>
      <c r="E6" s="130">
        <v>0</v>
      </c>
      <c r="F6" s="130">
        <v>1010</v>
      </c>
      <c r="G6" s="66">
        <v>202</v>
      </c>
      <c r="H6" s="66">
        <v>0</v>
      </c>
      <c r="I6" s="66">
        <v>0</v>
      </c>
      <c r="J6" s="66">
        <v>0</v>
      </c>
      <c r="K6" s="66">
        <v>0</v>
      </c>
      <c r="L6" s="66">
        <v>202</v>
      </c>
      <c r="M6" s="130">
        <v>1010</v>
      </c>
      <c r="N6" s="66">
        <v>266</v>
      </c>
      <c r="O6" s="66">
        <v>254</v>
      </c>
      <c r="P6" s="66">
        <v>0</v>
      </c>
      <c r="Q6" s="66">
        <v>0</v>
      </c>
      <c r="R6" s="66">
        <v>12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>
        <f t="shared" si="0"/>
        <v>0</v>
      </c>
    </row>
    <row r="7" spans="1:29">
      <c r="A7" s="66" t="s">
        <v>142</v>
      </c>
      <c r="B7" s="66" t="s">
        <v>40</v>
      </c>
      <c r="C7" s="66" t="s">
        <v>38</v>
      </c>
      <c r="D7" s="130">
        <v>60795</v>
      </c>
      <c r="E7" s="130">
        <v>13020</v>
      </c>
      <c r="F7" s="130">
        <v>73815</v>
      </c>
      <c r="G7" s="66">
        <v>695</v>
      </c>
      <c r="H7" s="66">
        <v>781</v>
      </c>
      <c r="I7" s="66">
        <v>0</v>
      </c>
      <c r="J7" s="66">
        <v>652</v>
      </c>
      <c r="K7" s="66">
        <v>651</v>
      </c>
      <c r="L7" s="66">
        <v>2779</v>
      </c>
      <c r="M7" s="130">
        <v>54735</v>
      </c>
      <c r="N7" s="66">
        <v>2856</v>
      </c>
      <c r="O7" s="66">
        <v>782</v>
      </c>
      <c r="P7" s="66">
        <v>814</v>
      </c>
      <c r="Q7" s="66">
        <v>0</v>
      </c>
      <c r="R7" s="66">
        <v>156</v>
      </c>
      <c r="S7" s="66">
        <v>1004</v>
      </c>
      <c r="T7" s="66">
        <v>0</v>
      </c>
      <c r="U7" s="66">
        <v>0</v>
      </c>
      <c r="V7" s="66">
        <v>100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>
        <f t="shared" si="0"/>
        <v>1104</v>
      </c>
    </row>
    <row r="8" spans="1:29">
      <c r="A8" s="66" t="s">
        <v>143</v>
      </c>
      <c r="B8" s="66" t="s">
        <v>46</v>
      </c>
      <c r="C8" s="66" t="s">
        <v>34</v>
      </c>
      <c r="D8" s="130">
        <v>30440</v>
      </c>
      <c r="E8" s="130">
        <v>7712</v>
      </c>
      <c r="F8" s="130">
        <v>38152</v>
      </c>
      <c r="G8" s="66">
        <v>0</v>
      </c>
      <c r="H8" s="66">
        <v>641</v>
      </c>
      <c r="I8" s="66">
        <v>0</v>
      </c>
      <c r="J8" s="66">
        <v>120</v>
      </c>
      <c r="K8" s="66">
        <v>431</v>
      </c>
      <c r="L8" s="66">
        <v>1192</v>
      </c>
      <c r="M8" s="130">
        <v>38152</v>
      </c>
      <c r="N8" s="66">
        <v>1331</v>
      </c>
      <c r="O8" s="66">
        <v>3</v>
      </c>
      <c r="P8" s="66">
        <v>662</v>
      </c>
      <c r="Q8" s="66">
        <v>0</v>
      </c>
      <c r="R8" s="66">
        <v>168</v>
      </c>
      <c r="S8" s="66">
        <v>0</v>
      </c>
      <c r="T8" s="66">
        <v>0</v>
      </c>
      <c r="U8" s="66">
        <v>346</v>
      </c>
      <c r="V8" s="66">
        <v>75</v>
      </c>
      <c r="W8" s="66">
        <v>0</v>
      </c>
      <c r="X8" s="66">
        <v>0</v>
      </c>
      <c r="Y8" s="66">
        <v>0</v>
      </c>
      <c r="Z8" s="66">
        <v>0</v>
      </c>
      <c r="AA8" s="66">
        <v>77</v>
      </c>
      <c r="AB8" s="66">
        <v>0</v>
      </c>
      <c r="AC8">
        <f t="shared" si="0"/>
        <v>498</v>
      </c>
    </row>
    <row r="9" spans="1:29">
      <c r="A9" s="66" t="s">
        <v>144</v>
      </c>
      <c r="B9" s="66" t="s">
        <v>46</v>
      </c>
      <c r="C9" s="66" t="s">
        <v>34</v>
      </c>
      <c r="D9" s="130">
        <v>35305</v>
      </c>
      <c r="E9" s="130">
        <v>8665</v>
      </c>
      <c r="F9" s="130">
        <v>43970</v>
      </c>
      <c r="G9" s="66">
        <v>21</v>
      </c>
      <c r="H9" s="66">
        <v>821</v>
      </c>
      <c r="I9" s="66">
        <v>0</v>
      </c>
      <c r="J9" s="66">
        <v>59</v>
      </c>
      <c r="K9" s="66">
        <v>349</v>
      </c>
      <c r="L9" s="66">
        <v>1250</v>
      </c>
      <c r="M9" s="130">
        <v>43970</v>
      </c>
      <c r="N9" s="66">
        <v>2153</v>
      </c>
      <c r="O9" s="66">
        <v>160</v>
      </c>
      <c r="P9" s="66">
        <v>979</v>
      </c>
      <c r="Q9" s="66">
        <v>0</v>
      </c>
      <c r="R9" s="66">
        <v>62</v>
      </c>
      <c r="S9" s="66">
        <v>906</v>
      </c>
      <c r="T9" s="66">
        <v>0</v>
      </c>
      <c r="U9" s="66">
        <v>0</v>
      </c>
      <c r="V9" s="66">
        <v>46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>
        <f t="shared" si="0"/>
        <v>952</v>
      </c>
    </row>
    <row r="10" spans="1:29">
      <c r="A10" s="66" t="s">
        <v>47</v>
      </c>
      <c r="B10" s="66" t="s">
        <v>40</v>
      </c>
      <c r="C10" s="66" t="s">
        <v>38</v>
      </c>
      <c r="D10" s="130">
        <v>33700</v>
      </c>
      <c r="E10" s="130">
        <v>6791</v>
      </c>
      <c r="F10" s="130">
        <v>40491</v>
      </c>
      <c r="G10" s="66">
        <v>300</v>
      </c>
      <c r="H10" s="66">
        <v>377</v>
      </c>
      <c r="I10" s="66">
        <v>306</v>
      </c>
      <c r="J10" s="66">
        <v>122</v>
      </c>
      <c r="K10" s="66">
        <v>312</v>
      </c>
      <c r="L10" s="66">
        <v>1417</v>
      </c>
      <c r="M10" s="130">
        <v>40491</v>
      </c>
      <c r="N10" s="66">
        <v>1612</v>
      </c>
      <c r="O10" s="66">
        <v>281</v>
      </c>
      <c r="P10" s="66">
        <v>373</v>
      </c>
      <c r="Q10" s="66">
        <v>337</v>
      </c>
      <c r="R10" s="66">
        <v>122</v>
      </c>
      <c r="S10" s="66">
        <v>191</v>
      </c>
      <c r="T10" s="66">
        <v>27</v>
      </c>
      <c r="U10" s="66">
        <v>101</v>
      </c>
      <c r="V10" s="66">
        <v>15</v>
      </c>
      <c r="W10" s="66">
        <v>0</v>
      </c>
      <c r="X10" s="66">
        <v>0</v>
      </c>
      <c r="Y10" s="66">
        <v>0</v>
      </c>
      <c r="Z10" s="66">
        <v>0</v>
      </c>
      <c r="AA10" s="66">
        <v>71</v>
      </c>
      <c r="AB10" s="66">
        <v>94</v>
      </c>
      <c r="AC10">
        <f t="shared" si="0"/>
        <v>499</v>
      </c>
    </row>
    <row r="11" spans="1:29">
      <c r="A11" s="66" t="s">
        <v>48</v>
      </c>
      <c r="B11" s="66" t="s">
        <v>49</v>
      </c>
      <c r="C11" s="66" t="s">
        <v>50</v>
      </c>
      <c r="D11" s="130">
        <v>51340</v>
      </c>
      <c r="E11" s="130">
        <v>20061</v>
      </c>
      <c r="F11" s="130">
        <v>71401</v>
      </c>
      <c r="G11" s="66">
        <v>300</v>
      </c>
      <c r="H11" s="66">
        <v>981</v>
      </c>
      <c r="I11" s="66">
        <v>15</v>
      </c>
      <c r="J11" s="66">
        <v>250</v>
      </c>
      <c r="K11" s="66">
        <v>873</v>
      </c>
      <c r="L11" s="66">
        <v>2419</v>
      </c>
      <c r="M11" s="130">
        <v>70721</v>
      </c>
      <c r="N11" s="66">
        <v>2390</v>
      </c>
      <c r="O11" s="66">
        <v>300</v>
      </c>
      <c r="P11" s="66">
        <v>967</v>
      </c>
      <c r="Q11" s="66">
        <v>15</v>
      </c>
      <c r="R11" s="66">
        <v>233</v>
      </c>
      <c r="S11" s="66">
        <v>605</v>
      </c>
      <c r="T11" s="66">
        <v>0</v>
      </c>
      <c r="U11" s="66">
        <v>0</v>
      </c>
      <c r="V11" s="66">
        <v>128</v>
      </c>
      <c r="W11" s="66">
        <v>0</v>
      </c>
      <c r="X11" s="66">
        <v>6</v>
      </c>
      <c r="Y11" s="66">
        <v>136</v>
      </c>
      <c r="Z11" s="66">
        <v>0</v>
      </c>
      <c r="AA11" s="66">
        <v>0</v>
      </c>
      <c r="AB11" s="66">
        <v>0</v>
      </c>
      <c r="AC11">
        <f t="shared" si="0"/>
        <v>875</v>
      </c>
    </row>
    <row r="12" spans="1:29">
      <c r="A12" s="66" t="s">
        <v>51</v>
      </c>
      <c r="B12" s="66" t="s">
        <v>52</v>
      </c>
      <c r="C12" s="66" t="s">
        <v>53</v>
      </c>
      <c r="D12" s="130">
        <v>15280</v>
      </c>
      <c r="E12" s="130">
        <v>2940</v>
      </c>
      <c r="F12" s="130">
        <v>18220</v>
      </c>
      <c r="G12" s="66">
        <v>272</v>
      </c>
      <c r="H12" s="66">
        <v>0</v>
      </c>
      <c r="I12" s="66">
        <v>303</v>
      </c>
      <c r="J12" s="66">
        <v>45</v>
      </c>
      <c r="K12" s="66">
        <v>115</v>
      </c>
      <c r="L12" s="66">
        <v>735</v>
      </c>
      <c r="M12" s="130">
        <v>16080</v>
      </c>
      <c r="N12" s="66">
        <v>627</v>
      </c>
      <c r="O12" s="66">
        <v>265</v>
      </c>
      <c r="P12" s="66">
        <v>0</v>
      </c>
      <c r="Q12" s="66">
        <v>226</v>
      </c>
      <c r="R12" s="66">
        <v>17</v>
      </c>
      <c r="S12" s="66">
        <v>90</v>
      </c>
      <c r="T12" s="66">
        <v>0</v>
      </c>
      <c r="U12" s="66">
        <v>0</v>
      </c>
      <c r="V12" s="66">
        <v>24</v>
      </c>
      <c r="W12" s="66">
        <v>0</v>
      </c>
      <c r="X12" s="66">
        <v>5</v>
      </c>
      <c r="Y12" s="66">
        <v>0</v>
      </c>
      <c r="Z12" s="66">
        <v>0</v>
      </c>
      <c r="AA12" s="66">
        <v>0</v>
      </c>
      <c r="AB12" s="66">
        <v>0</v>
      </c>
      <c r="AC12">
        <f t="shared" si="0"/>
        <v>119</v>
      </c>
    </row>
    <row r="13" spans="1:29">
      <c r="A13" s="66" t="s">
        <v>54</v>
      </c>
      <c r="B13" s="66" t="s">
        <v>55</v>
      </c>
      <c r="C13" s="66" t="s">
        <v>34</v>
      </c>
      <c r="D13" s="130">
        <v>17110</v>
      </c>
      <c r="E13" s="130">
        <v>4358</v>
      </c>
      <c r="F13" s="130">
        <v>21468</v>
      </c>
      <c r="G13" s="66">
        <v>70</v>
      </c>
      <c r="H13" s="66">
        <v>317</v>
      </c>
      <c r="I13" s="66">
        <v>0</v>
      </c>
      <c r="J13" s="66">
        <v>102</v>
      </c>
      <c r="K13" s="66">
        <v>200</v>
      </c>
      <c r="L13" s="66">
        <v>689</v>
      </c>
      <c r="M13" s="130">
        <v>21468</v>
      </c>
      <c r="N13" s="66">
        <v>803</v>
      </c>
      <c r="O13" s="66">
        <v>140</v>
      </c>
      <c r="P13" s="66">
        <v>328</v>
      </c>
      <c r="Q13" s="66">
        <v>0</v>
      </c>
      <c r="R13" s="66">
        <v>106</v>
      </c>
      <c r="S13" s="66">
        <v>94</v>
      </c>
      <c r="T13" s="66">
        <v>0</v>
      </c>
      <c r="U13" s="66">
        <v>23</v>
      </c>
      <c r="V13" s="66">
        <v>95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17</v>
      </c>
      <c r="AC13">
        <f t="shared" si="0"/>
        <v>229</v>
      </c>
    </row>
    <row r="14" spans="1:29">
      <c r="A14" s="66" t="s">
        <v>56</v>
      </c>
      <c r="B14" s="66" t="s">
        <v>57</v>
      </c>
      <c r="C14" s="66" t="s">
        <v>50</v>
      </c>
      <c r="D14" s="130">
        <v>20885</v>
      </c>
      <c r="E14" s="130">
        <v>2100</v>
      </c>
      <c r="F14" s="130">
        <v>22985</v>
      </c>
      <c r="G14" s="66">
        <v>137</v>
      </c>
      <c r="H14" s="66">
        <v>250</v>
      </c>
      <c r="I14" s="66">
        <v>137</v>
      </c>
      <c r="J14" s="66">
        <v>118</v>
      </c>
      <c r="K14" s="66">
        <v>430</v>
      </c>
      <c r="L14" s="66">
        <v>1072</v>
      </c>
      <c r="M14" s="130">
        <v>22085</v>
      </c>
      <c r="N14" s="66">
        <v>737</v>
      </c>
      <c r="O14" s="66">
        <v>146</v>
      </c>
      <c r="P14" s="66">
        <v>236</v>
      </c>
      <c r="Q14" s="66">
        <v>127</v>
      </c>
      <c r="R14" s="66">
        <v>97</v>
      </c>
      <c r="S14" s="66">
        <v>0</v>
      </c>
      <c r="T14" s="66">
        <v>0</v>
      </c>
      <c r="U14" s="66">
        <v>0</v>
      </c>
      <c r="V14" s="66">
        <v>0</v>
      </c>
      <c r="W14" s="66">
        <v>60</v>
      </c>
      <c r="X14" s="66">
        <v>0</v>
      </c>
      <c r="Y14" s="66">
        <v>60</v>
      </c>
      <c r="Z14" s="66">
        <v>11</v>
      </c>
      <c r="AA14" s="66">
        <v>0</v>
      </c>
      <c r="AB14" s="66">
        <v>0</v>
      </c>
      <c r="AC14">
        <f t="shared" si="0"/>
        <v>131</v>
      </c>
    </row>
    <row r="15" spans="1:29">
      <c r="A15" s="66" t="s">
        <v>59</v>
      </c>
      <c r="B15" s="66" t="s">
        <v>60</v>
      </c>
      <c r="C15" s="66" t="s">
        <v>130</v>
      </c>
      <c r="D15" s="130">
        <v>21865</v>
      </c>
      <c r="E15" s="130">
        <v>9288</v>
      </c>
      <c r="F15" s="130">
        <v>31153</v>
      </c>
      <c r="G15" s="66">
        <v>373</v>
      </c>
      <c r="H15" s="66">
        <v>373</v>
      </c>
      <c r="I15" s="66">
        <v>0</v>
      </c>
      <c r="J15" s="66">
        <v>127</v>
      </c>
      <c r="K15" s="66">
        <v>48</v>
      </c>
      <c r="L15" s="66">
        <v>921</v>
      </c>
      <c r="M15" s="130">
        <v>27628</v>
      </c>
      <c r="N15" s="66">
        <v>1011</v>
      </c>
      <c r="O15" s="66">
        <v>297</v>
      </c>
      <c r="P15" s="66">
        <v>354</v>
      </c>
      <c r="Q15" s="66">
        <v>0</v>
      </c>
      <c r="R15" s="66">
        <v>138</v>
      </c>
      <c r="S15" s="66">
        <v>112</v>
      </c>
      <c r="T15" s="66">
        <v>0</v>
      </c>
      <c r="U15" s="66">
        <v>86</v>
      </c>
      <c r="V15" s="66">
        <v>24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>
        <f t="shared" si="0"/>
        <v>222</v>
      </c>
    </row>
    <row r="16" spans="1:29">
      <c r="A16" s="66" t="s">
        <v>61</v>
      </c>
      <c r="B16" s="66" t="s">
        <v>60</v>
      </c>
      <c r="C16" s="66" t="s">
        <v>130</v>
      </c>
      <c r="D16" s="130">
        <v>8800</v>
      </c>
      <c r="E16" s="130">
        <v>1200</v>
      </c>
      <c r="F16" s="130">
        <v>10000</v>
      </c>
      <c r="G16" s="66">
        <v>0</v>
      </c>
      <c r="H16" s="66">
        <v>220</v>
      </c>
      <c r="I16" s="66">
        <v>0</v>
      </c>
      <c r="J16" s="66">
        <v>0</v>
      </c>
      <c r="K16" s="66">
        <v>283</v>
      </c>
      <c r="L16" s="66">
        <v>503</v>
      </c>
      <c r="M16" s="130">
        <v>9975</v>
      </c>
      <c r="N16" s="66">
        <v>246</v>
      </c>
      <c r="O16" s="66">
        <v>0</v>
      </c>
      <c r="P16" s="66">
        <v>200</v>
      </c>
      <c r="Q16" s="66">
        <v>0</v>
      </c>
      <c r="R16" s="66">
        <v>0</v>
      </c>
      <c r="S16" s="66">
        <v>46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>
        <f t="shared" si="0"/>
        <v>46</v>
      </c>
    </row>
    <row r="17" spans="1:29">
      <c r="A17" s="66" t="s">
        <v>145</v>
      </c>
      <c r="B17" s="66" t="s">
        <v>63</v>
      </c>
      <c r="C17" s="66" t="s">
        <v>58</v>
      </c>
      <c r="D17" s="130">
        <v>16000</v>
      </c>
      <c r="E17" s="130">
        <v>6875</v>
      </c>
      <c r="F17" s="130">
        <v>22875</v>
      </c>
      <c r="G17" s="66">
        <v>0</v>
      </c>
      <c r="H17" s="66">
        <v>400</v>
      </c>
      <c r="I17" s="66">
        <v>0</v>
      </c>
      <c r="J17" s="66">
        <v>0</v>
      </c>
      <c r="K17" s="66">
        <v>70</v>
      </c>
      <c r="L17" s="66">
        <v>470</v>
      </c>
      <c r="M17" s="130">
        <v>22875</v>
      </c>
      <c r="N17" s="66">
        <v>713</v>
      </c>
      <c r="O17" s="66">
        <v>0</v>
      </c>
      <c r="P17" s="66">
        <v>403</v>
      </c>
      <c r="Q17" s="66">
        <v>0</v>
      </c>
      <c r="R17" s="66">
        <v>0</v>
      </c>
      <c r="S17" s="66">
        <v>270</v>
      </c>
      <c r="T17" s="66">
        <v>0</v>
      </c>
      <c r="U17" s="66">
        <v>0</v>
      </c>
      <c r="V17" s="66">
        <v>40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>
        <f t="shared" si="0"/>
        <v>310</v>
      </c>
    </row>
    <row r="18" spans="1:29">
      <c r="A18" s="66" t="s">
        <v>64</v>
      </c>
      <c r="B18" s="66" t="s">
        <v>65</v>
      </c>
      <c r="C18" s="66" t="s">
        <v>130</v>
      </c>
      <c r="D18" s="130">
        <v>37280</v>
      </c>
      <c r="E18" s="130">
        <v>1190</v>
      </c>
      <c r="F18" s="130">
        <v>38470</v>
      </c>
      <c r="G18" s="66">
        <v>0</v>
      </c>
      <c r="H18" s="66">
        <v>815</v>
      </c>
      <c r="I18" s="66">
        <v>0</v>
      </c>
      <c r="J18" s="66">
        <v>117</v>
      </c>
      <c r="K18" s="66">
        <v>82</v>
      </c>
      <c r="L18" s="66">
        <v>1014</v>
      </c>
      <c r="M18" s="130">
        <v>33600</v>
      </c>
      <c r="N18" s="66">
        <v>792</v>
      </c>
      <c r="O18" s="66">
        <v>0</v>
      </c>
      <c r="P18" s="66">
        <v>708</v>
      </c>
      <c r="Q18" s="66">
        <v>0</v>
      </c>
      <c r="R18" s="66">
        <v>84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>
        <f t="shared" si="0"/>
        <v>0</v>
      </c>
    </row>
    <row r="19" spans="1:29">
      <c r="A19" s="66" t="s">
        <v>66</v>
      </c>
      <c r="B19" s="66" t="s">
        <v>60</v>
      </c>
      <c r="C19" s="66" t="s">
        <v>130</v>
      </c>
      <c r="D19" s="130">
        <v>7670</v>
      </c>
      <c r="E19" s="130">
        <v>1763</v>
      </c>
      <c r="F19" s="130">
        <v>9433</v>
      </c>
      <c r="G19" s="66">
        <v>94</v>
      </c>
      <c r="H19" s="66">
        <v>180</v>
      </c>
      <c r="I19" s="66">
        <v>0</v>
      </c>
      <c r="J19" s="66">
        <v>0</v>
      </c>
      <c r="K19" s="66">
        <v>0</v>
      </c>
      <c r="L19" s="66">
        <v>274</v>
      </c>
      <c r="M19" s="130">
        <v>9398</v>
      </c>
      <c r="N19" s="66">
        <v>337</v>
      </c>
      <c r="O19" s="66">
        <v>87</v>
      </c>
      <c r="P19" s="66">
        <v>168</v>
      </c>
      <c r="Q19" s="66">
        <v>0</v>
      </c>
      <c r="R19" s="66">
        <v>0</v>
      </c>
      <c r="S19" s="66">
        <v>41</v>
      </c>
      <c r="T19" s="66">
        <v>0</v>
      </c>
      <c r="U19" s="66">
        <v>41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>
        <f t="shared" si="0"/>
        <v>82</v>
      </c>
    </row>
    <row r="20" spans="1:29">
      <c r="A20" s="66" t="s">
        <v>146</v>
      </c>
      <c r="B20" s="66" t="s">
        <v>63</v>
      </c>
      <c r="C20" s="66" t="s">
        <v>58</v>
      </c>
      <c r="D20" s="130">
        <v>19000</v>
      </c>
      <c r="E20" s="130">
        <v>0</v>
      </c>
      <c r="F20" s="130">
        <v>19000</v>
      </c>
      <c r="G20" s="66">
        <v>0</v>
      </c>
      <c r="H20" s="66">
        <v>475</v>
      </c>
      <c r="I20" s="66">
        <v>0</v>
      </c>
      <c r="J20" s="66">
        <v>0</v>
      </c>
      <c r="K20" s="66">
        <v>324</v>
      </c>
      <c r="L20" s="66">
        <v>799</v>
      </c>
      <c r="M20" s="130">
        <v>19000</v>
      </c>
      <c r="N20" s="66">
        <v>476</v>
      </c>
      <c r="O20" s="66">
        <v>0</v>
      </c>
      <c r="P20" s="66">
        <v>476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>
        <f t="shared" si="0"/>
        <v>0</v>
      </c>
    </row>
    <row r="21" spans="1:29">
      <c r="A21" s="66" t="s">
        <v>147</v>
      </c>
      <c r="B21" s="66" t="s">
        <v>40</v>
      </c>
      <c r="C21" s="66" t="s">
        <v>38</v>
      </c>
      <c r="D21" s="130">
        <v>22480</v>
      </c>
      <c r="E21" s="130">
        <v>7980</v>
      </c>
      <c r="F21" s="130">
        <v>30460</v>
      </c>
      <c r="G21" s="66">
        <v>0</v>
      </c>
      <c r="H21" s="66">
        <v>540</v>
      </c>
      <c r="I21" s="66">
        <v>0</v>
      </c>
      <c r="J21" s="66">
        <v>22</v>
      </c>
      <c r="K21" s="66">
        <v>0</v>
      </c>
      <c r="L21" s="66">
        <v>562</v>
      </c>
      <c r="M21" s="130">
        <v>29420</v>
      </c>
      <c r="N21" s="66">
        <v>1153</v>
      </c>
      <c r="O21" s="66">
        <v>0</v>
      </c>
      <c r="P21" s="66">
        <v>722</v>
      </c>
      <c r="Q21" s="66">
        <v>0</v>
      </c>
      <c r="R21" s="66">
        <v>0</v>
      </c>
      <c r="S21" s="66">
        <v>415</v>
      </c>
      <c r="T21" s="66">
        <v>0</v>
      </c>
      <c r="U21" s="66">
        <v>0</v>
      </c>
      <c r="V21" s="66">
        <v>16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>
        <f t="shared" si="0"/>
        <v>431</v>
      </c>
    </row>
    <row r="22" spans="1:29">
      <c r="A22" s="66" t="s">
        <v>69</v>
      </c>
      <c r="B22" s="66" t="s">
        <v>52</v>
      </c>
      <c r="C22" s="66" t="s">
        <v>53</v>
      </c>
      <c r="D22" s="130">
        <v>9905</v>
      </c>
      <c r="E22" s="130">
        <v>0</v>
      </c>
      <c r="F22" s="130">
        <v>9905</v>
      </c>
      <c r="G22" s="66">
        <v>213</v>
      </c>
      <c r="H22" s="66">
        <v>0</v>
      </c>
      <c r="I22" s="66">
        <v>221</v>
      </c>
      <c r="J22" s="66">
        <v>0</v>
      </c>
      <c r="K22" s="66">
        <v>118</v>
      </c>
      <c r="L22" s="66">
        <v>552</v>
      </c>
      <c r="M22" s="130">
        <v>9425</v>
      </c>
      <c r="N22" s="66">
        <v>387</v>
      </c>
      <c r="O22" s="66">
        <v>193</v>
      </c>
      <c r="P22" s="66">
        <v>0</v>
      </c>
      <c r="Q22" s="66">
        <v>194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>
        <f t="shared" si="0"/>
        <v>0</v>
      </c>
    </row>
    <row r="23" spans="1:29">
      <c r="A23" s="66" t="s">
        <v>148</v>
      </c>
      <c r="B23" s="66" t="s">
        <v>71</v>
      </c>
      <c r="C23" s="66" t="s">
        <v>34</v>
      </c>
      <c r="D23" s="130">
        <v>16000</v>
      </c>
      <c r="E23" s="130">
        <v>2950</v>
      </c>
      <c r="F23" s="130">
        <v>18950</v>
      </c>
      <c r="G23" s="66">
        <v>0</v>
      </c>
      <c r="H23" s="66">
        <v>300</v>
      </c>
      <c r="I23" s="66">
        <v>0</v>
      </c>
      <c r="J23" s="66">
        <v>100</v>
      </c>
      <c r="K23" s="66">
        <v>0</v>
      </c>
      <c r="L23" s="66">
        <v>400</v>
      </c>
      <c r="M23" s="130">
        <v>18950</v>
      </c>
      <c r="N23" s="66">
        <v>814</v>
      </c>
      <c r="O23" s="66">
        <v>0</v>
      </c>
      <c r="P23" s="66">
        <v>371</v>
      </c>
      <c r="Q23" s="66">
        <v>0</v>
      </c>
      <c r="R23" s="66">
        <v>100</v>
      </c>
      <c r="S23" s="66">
        <v>343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>
        <f t="shared" si="0"/>
        <v>343</v>
      </c>
    </row>
    <row r="24" spans="1:29">
      <c r="A24" s="66" t="s">
        <v>72</v>
      </c>
      <c r="B24" s="66" t="s">
        <v>63</v>
      </c>
      <c r="C24" s="66" t="s">
        <v>58</v>
      </c>
      <c r="D24" s="130">
        <v>29600</v>
      </c>
      <c r="E24" s="130">
        <v>0</v>
      </c>
      <c r="F24" s="130">
        <v>29600</v>
      </c>
      <c r="G24" s="66">
        <v>0</v>
      </c>
      <c r="H24" s="66">
        <v>660</v>
      </c>
      <c r="I24" s="66">
        <v>0</v>
      </c>
      <c r="J24" s="66">
        <v>80</v>
      </c>
      <c r="K24" s="66">
        <v>380</v>
      </c>
      <c r="L24" s="66">
        <v>1120</v>
      </c>
      <c r="M24" s="130">
        <v>29600</v>
      </c>
      <c r="N24" s="66">
        <v>628</v>
      </c>
      <c r="O24" s="66">
        <v>0</v>
      </c>
      <c r="P24" s="66">
        <v>628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>
        <f t="shared" si="0"/>
        <v>0</v>
      </c>
    </row>
    <row r="25" spans="1:29">
      <c r="A25" s="66" t="s">
        <v>73</v>
      </c>
      <c r="B25" s="66" t="s">
        <v>74</v>
      </c>
      <c r="C25" s="66" t="s">
        <v>75</v>
      </c>
      <c r="D25" s="130">
        <v>45600</v>
      </c>
      <c r="E25" s="130">
        <v>8550</v>
      </c>
      <c r="F25" s="130">
        <v>54150</v>
      </c>
      <c r="G25" s="66">
        <v>0</v>
      </c>
      <c r="H25" s="66">
        <v>1050</v>
      </c>
      <c r="I25" s="66">
        <v>0</v>
      </c>
      <c r="J25" s="66">
        <v>90</v>
      </c>
      <c r="K25" s="66">
        <v>280</v>
      </c>
      <c r="L25" s="66">
        <v>1420</v>
      </c>
      <c r="M25" s="130">
        <v>53670</v>
      </c>
      <c r="N25" s="66">
        <v>1503</v>
      </c>
      <c r="O25" s="66">
        <v>12</v>
      </c>
      <c r="P25" s="66">
        <v>1021</v>
      </c>
      <c r="Q25" s="66">
        <v>0</v>
      </c>
      <c r="R25" s="66">
        <v>90</v>
      </c>
      <c r="S25" s="66">
        <v>190</v>
      </c>
      <c r="T25" s="66">
        <v>0</v>
      </c>
      <c r="U25" s="66">
        <v>0</v>
      </c>
      <c r="V25" s="66">
        <v>190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>
        <f t="shared" si="0"/>
        <v>380</v>
      </c>
    </row>
    <row r="26" spans="1:29">
      <c r="A26" s="66" t="s">
        <v>76</v>
      </c>
      <c r="B26" s="66" t="s">
        <v>77</v>
      </c>
      <c r="C26" s="66" t="s">
        <v>75</v>
      </c>
      <c r="D26" s="130">
        <v>22000</v>
      </c>
      <c r="E26" s="130">
        <v>6825</v>
      </c>
      <c r="F26" s="130">
        <v>28825</v>
      </c>
      <c r="G26" s="66">
        <v>0</v>
      </c>
      <c r="H26" s="66">
        <v>150</v>
      </c>
      <c r="I26" s="66">
        <v>0</v>
      </c>
      <c r="J26" s="66">
        <v>400</v>
      </c>
      <c r="K26" s="66">
        <v>86</v>
      </c>
      <c r="L26" s="66">
        <v>636</v>
      </c>
      <c r="M26" s="130">
        <v>24745</v>
      </c>
      <c r="N26" s="66">
        <v>738</v>
      </c>
      <c r="O26" s="66">
        <v>0</v>
      </c>
      <c r="P26" s="66">
        <v>44</v>
      </c>
      <c r="Q26" s="66">
        <v>0</v>
      </c>
      <c r="R26" s="66">
        <v>400</v>
      </c>
      <c r="S26" s="66">
        <v>269</v>
      </c>
      <c r="T26" s="66">
        <v>0</v>
      </c>
      <c r="U26" s="66">
        <v>10</v>
      </c>
      <c r="V26" s="66">
        <v>0</v>
      </c>
      <c r="W26" s="66">
        <v>0</v>
      </c>
      <c r="X26" s="66">
        <v>0</v>
      </c>
      <c r="Y26" s="66">
        <v>0</v>
      </c>
      <c r="Z26" s="66">
        <v>15</v>
      </c>
      <c r="AA26" s="66">
        <v>0</v>
      </c>
      <c r="AB26" s="66">
        <v>0</v>
      </c>
      <c r="AC26">
        <f t="shared" si="0"/>
        <v>294</v>
      </c>
    </row>
    <row r="27" spans="1:29">
      <c r="A27" s="66" t="s">
        <v>78</v>
      </c>
      <c r="B27" s="66" t="s">
        <v>79</v>
      </c>
      <c r="C27" s="66" t="s">
        <v>53</v>
      </c>
      <c r="D27" s="130">
        <v>7800</v>
      </c>
      <c r="E27" s="130">
        <v>2150</v>
      </c>
      <c r="F27" s="130">
        <v>9950</v>
      </c>
      <c r="G27" s="66">
        <v>0</v>
      </c>
      <c r="H27" s="66">
        <v>195</v>
      </c>
      <c r="I27" s="66">
        <v>0</v>
      </c>
      <c r="J27" s="66">
        <v>0</v>
      </c>
      <c r="K27" s="66">
        <v>0</v>
      </c>
      <c r="L27" s="66">
        <v>195</v>
      </c>
      <c r="M27" s="130">
        <v>7960</v>
      </c>
      <c r="N27" s="66">
        <v>221</v>
      </c>
      <c r="O27" s="66">
        <v>47</v>
      </c>
      <c r="P27" s="66">
        <v>84</v>
      </c>
      <c r="Q27" s="66">
        <v>0</v>
      </c>
      <c r="R27" s="66">
        <v>0</v>
      </c>
      <c r="S27" s="66">
        <v>90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>
        <f t="shared" si="0"/>
        <v>90</v>
      </c>
    </row>
    <row r="28" spans="1:29">
      <c r="A28" s="66" t="s">
        <v>80</v>
      </c>
      <c r="B28" s="66" t="s">
        <v>60</v>
      </c>
      <c r="C28" s="66" t="s">
        <v>130</v>
      </c>
      <c r="D28" s="130">
        <v>8600</v>
      </c>
      <c r="E28" s="130">
        <v>0</v>
      </c>
      <c r="F28" s="130">
        <v>8600</v>
      </c>
      <c r="G28" s="66">
        <v>0</v>
      </c>
      <c r="H28" s="66">
        <v>0</v>
      </c>
      <c r="I28" s="66">
        <v>215</v>
      </c>
      <c r="J28" s="66">
        <v>0</v>
      </c>
      <c r="K28" s="66">
        <v>153</v>
      </c>
      <c r="L28" s="66">
        <v>368</v>
      </c>
      <c r="M28" s="130">
        <v>8600</v>
      </c>
      <c r="N28" s="66">
        <v>480</v>
      </c>
      <c r="O28" s="66">
        <v>94</v>
      </c>
      <c r="P28" s="66">
        <v>168</v>
      </c>
      <c r="Q28" s="66">
        <v>218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>
        <f t="shared" si="0"/>
        <v>0</v>
      </c>
    </row>
    <row r="29" spans="1:29">
      <c r="A29" s="66" t="s">
        <v>149</v>
      </c>
      <c r="B29" s="66" t="s">
        <v>40</v>
      </c>
      <c r="C29" s="66" t="s">
        <v>38</v>
      </c>
      <c r="D29" s="130">
        <v>39110</v>
      </c>
      <c r="E29" s="130">
        <v>3825</v>
      </c>
      <c r="F29" s="130">
        <v>42935</v>
      </c>
      <c r="G29" s="66">
        <v>630</v>
      </c>
      <c r="H29" s="66">
        <v>40</v>
      </c>
      <c r="I29" s="66">
        <v>614</v>
      </c>
      <c r="J29" s="66">
        <v>245</v>
      </c>
      <c r="K29" s="66">
        <v>0</v>
      </c>
      <c r="L29" s="66">
        <v>1529</v>
      </c>
      <c r="M29" s="130">
        <v>42935</v>
      </c>
      <c r="N29" s="66">
        <v>1656</v>
      </c>
      <c r="O29" s="66">
        <v>611</v>
      </c>
      <c r="P29" s="66">
        <v>40</v>
      </c>
      <c r="Q29" s="66">
        <v>612</v>
      </c>
      <c r="R29" s="66">
        <v>224</v>
      </c>
      <c r="S29" s="66">
        <v>169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>
        <f t="shared" si="0"/>
        <v>169</v>
      </c>
    </row>
    <row r="30" spans="1:29">
      <c r="A30" s="66" t="s">
        <v>82</v>
      </c>
      <c r="B30" s="66" t="s">
        <v>63</v>
      </c>
      <c r="C30" s="66" t="s">
        <v>58</v>
      </c>
      <c r="D30" s="130">
        <v>17600</v>
      </c>
      <c r="E30" s="130">
        <v>0</v>
      </c>
      <c r="F30" s="130">
        <v>17600</v>
      </c>
      <c r="G30" s="66">
        <v>23</v>
      </c>
      <c r="H30" s="66">
        <v>1150</v>
      </c>
      <c r="I30" s="66">
        <v>23</v>
      </c>
      <c r="J30" s="66">
        <v>40</v>
      </c>
      <c r="K30" s="66">
        <v>368</v>
      </c>
      <c r="L30" s="66">
        <v>1604</v>
      </c>
      <c r="M30" s="130">
        <v>14120</v>
      </c>
      <c r="N30" s="66">
        <v>257</v>
      </c>
      <c r="O30" s="66">
        <v>0</v>
      </c>
      <c r="P30" s="66">
        <v>227</v>
      </c>
      <c r="Q30" s="66">
        <v>0</v>
      </c>
      <c r="R30" s="66">
        <v>30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>
        <f t="shared" si="0"/>
        <v>0</v>
      </c>
    </row>
    <row r="31" spans="1:29">
      <c r="A31" s="66" t="s">
        <v>83</v>
      </c>
      <c r="B31" s="66" t="s">
        <v>49</v>
      </c>
      <c r="C31" s="66" t="s">
        <v>50</v>
      </c>
      <c r="D31" s="130">
        <v>18640</v>
      </c>
      <c r="E31" s="130">
        <v>8017</v>
      </c>
      <c r="F31" s="130">
        <v>26657</v>
      </c>
      <c r="G31" s="66">
        <v>0</v>
      </c>
      <c r="H31" s="66">
        <v>466</v>
      </c>
      <c r="I31" s="66">
        <v>0</v>
      </c>
      <c r="J31" s="66">
        <v>0</v>
      </c>
      <c r="K31" s="66">
        <v>0</v>
      </c>
      <c r="L31" s="66">
        <v>466</v>
      </c>
      <c r="M31" s="130">
        <v>26257</v>
      </c>
      <c r="N31" s="66">
        <v>748</v>
      </c>
      <c r="O31" s="66">
        <v>0</v>
      </c>
      <c r="P31" s="66">
        <v>342</v>
      </c>
      <c r="Q31" s="66">
        <v>0</v>
      </c>
      <c r="R31" s="66">
        <v>0</v>
      </c>
      <c r="S31" s="66">
        <v>279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27</v>
      </c>
      <c r="Z31" s="66">
        <v>0</v>
      </c>
      <c r="AA31" s="66">
        <v>0</v>
      </c>
      <c r="AB31" s="66">
        <v>100</v>
      </c>
      <c r="AC31">
        <f t="shared" si="0"/>
        <v>406</v>
      </c>
    </row>
    <row r="32" spans="1:29">
      <c r="A32" s="66" t="s">
        <v>84</v>
      </c>
      <c r="B32" s="66" t="s">
        <v>85</v>
      </c>
      <c r="C32" s="66" t="s">
        <v>130</v>
      </c>
      <c r="D32" s="130">
        <v>9320</v>
      </c>
      <c r="E32" s="130">
        <v>0</v>
      </c>
      <c r="F32" s="130">
        <v>9320</v>
      </c>
      <c r="G32" s="66">
        <v>0</v>
      </c>
      <c r="H32" s="66">
        <v>233</v>
      </c>
      <c r="I32" s="66">
        <v>0</v>
      </c>
      <c r="J32" s="66">
        <v>0</v>
      </c>
      <c r="K32" s="66">
        <v>802</v>
      </c>
      <c r="L32" s="66">
        <v>1035</v>
      </c>
      <c r="M32" s="130">
        <v>9320</v>
      </c>
      <c r="N32" s="66">
        <v>275</v>
      </c>
      <c r="O32" s="66">
        <v>0</v>
      </c>
      <c r="P32" s="66">
        <v>275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>
        <f t="shared" si="0"/>
        <v>0</v>
      </c>
    </row>
    <row r="33" spans="1:29">
      <c r="A33" s="66" t="s">
        <v>86</v>
      </c>
      <c r="B33" s="66" t="s">
        <v>74</v>
      </c>
      <c r="C33" s="66" t="s">
        <v>75</v>
      </c>
      <c r="D33" s="130">
        <v>45910</v>
      </c>
      <c r="E33" s="130">
        <v>17240</v>
      </c>
      <c r="F33" s="130">
        <v>63150</v>
      </c>
      <c r="G33" s="66">
        <v>550</v>
      </c>
      <c r="H33" s="66">
        <v>1000</v>
      </c>
      <c r="I33" s="66">
        <v>0</v>
      </c>
      <c r="J33" s="66">
        <v>79</v>
      </c>
      <c r="K33" s="66">
        <v>170</v>
      </c>
      <c r="L33" s="66">
        <v>1799</v>
      </c>
      <c r="M33" s="130">
        <v>59730</v>
      </c>
      <c r="N33" s="66">
        <v>2515</v>
      </c>
      <c r="O33" s="66">
        <v>560</v>
      </c>
      <c r="P33" s="66">
        <v>972</v>
      </c>
      <c r="Q33" s="66">
        <v>0</v>
      </c>
      <c r="R33" s="66">
        <v>76</v>
      </c>
      <c r="S33" s="66">
        <v>563</v>
      </c>
      <c r="T33" s="66">
        <v>0</v>
      </c>
      <c r="U33" s="66">
        <v>45</v>
      </c>
      <c r="V33" s="66">
        <v>53</v>
      </c>
      <c r="W33" s="66">
        <v>0</v>
      </c>
      <c r="X33" s="66">
        <v>0</v>
      </c>
      <c r="Y33" s="66">
        <v>138</v>
      </c>
      <c r="Z33" s="66">
        <v>0</v>
      </c>
      <c r="AA33" s="66">
        <v>0</v>
      </c>
      <c r="AB33" s="66">
        <v>108</v>
      </c>
      <c r="AC33">
        <f t="shared" si="0"/>
        <v>907</v>
      </c>
    </row>
    <row r="34" spans="1:29">
      <c r="A34" s="66" t="s">
        <v>150</v>
      </c>
      <c r="B34" s="66" t="s">
        <v>63</v>
      </c>
      <c r="C34" s="66" t="s">
        <v>58</v>
      </c>
      <c r="D34" s="130">
        <v>16000</v>
      </c>
      <c r="E34" s="130">
        <v>3998</v>
      </c>
      <c r="F34" s="130">
        <v>19998</v>
      </c>
      <c r="G34" s="66">
        <v>0</v>
      </c>
      <c r="H34" s="66">
        <v>400</v>
      </c>
      <c r="I34" s="66">
        <v>0</v>
      </c>
      <c r="J34" s="66">
        <v>0</v>
      </c>
      <c r="K34" s="66">
        <v>0</v>
      </c>
      <c r="L34" s="66">
        <v>400</v>
      </c>
      <c r="M34" s="130">
        <v>19998</v>
      </c>
      <c r="N34" s="66">
        <v>571</v>
      </c>
      <c r="O34" s="66">
        <v>0</v>
      </c>
      <c r="P34" s="66">
        <v>400</v>
      </c>
      <c r="Q34" s="66">
        <v>0</v>
      </c>
      <c r="R34" s="66">
        <v>0</v>
      </c>
      <c r="S34" s="66">
        <v>135</v>
      </c>
      <c r="T34" s="66">
        <v>0</v>
      </c>
      <c r="U34" s="66">
        <v>0</v>
      </c>
      <c r="V34" s="66">
        <v>18</v>
      </c>
      <c r="W34" s="66">
        <v>18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>
        <f t="shared" si="0"/>
        <v>171</v>
      </c>
    </row>
    <row r="35" spans="1:29">
      <c r="A35" s="66" t="s">
        <v>88</v>
      </c>
      <c r="B35" s="66" t="s">
        <v>89</v>
      </c>
      <c r="C35" s="66" t="s">
        <v>38</v>
      </c>
      <c r="D35" s="130">
        <v>50240</v>
      </c>
      <c r="E35" s="130">
        <v>0</v>
      </c>
      <c r="F35" s="130">
        <v>50240</v>
      </c>
      <c r="G35" s="66">
        <v>0</v>
      </c>
      <c r="H35" s="66">
        <v>1256</v>
      </c>
      <c r="I35" s="66">
        <v>0</v>
      </c>
      <c r="J35" s="66">
        <v>0</v>
      </c>
      <c r="K35" s="66">
        <v>315</v>
      </c>
      <c r="L35" s="66">
        <v>1571</v>
      </c>
      <c r="M35" s="130">
        <v>50240</v>
      </c>
      <c r="N35" s="66">
        <v>1397</v>
      </c>
      <c r="O35" s="66">
        <v>0</v>
      </c>
      <c r="P35" s="66">
        <v>1397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>
        <f t="shared" si="0"/>
        <v>0</v>
      </c>
    </row>
    <row r="36" spans="1:29">
      <c r="A36" s="66" t="s">
        <v>151</v>
      </c>
      <c r="B36" s="66" t="s">
        <v>91</v>
      </c>
      <c r="C36" s="66" t="s">
        <v>34</v>
      </c>
      <c r="D36" s="130">
        <v>21925</v>
      </c>
      <c r="E36" s="130">
        <v>5192</v>
      </c>
      <c r="F36" s="130">
        <v>27117</v>
      </c>
      <c r="G36" s="66">
        <v>41</v>
      </c>
      <c r="H36" s="66">
        <v>418</v>
      </c>
      <c r="I36" s="66">
        <v>0</v>
      </c>
      <c r="J36" s="66">
        <v>125</v>
      </c>
      <c r="K36" s="66">
        <v>280</v>
      </c>
      <c r="L36" s="66">
        <v>864</v>
      </c>
      <c r="M36" s="130">
        <v>27117</v>
      </c>
      <c r="N36" s="66">
        <v>936</v>
      </c>
      <c r="O36" s="66">
        <v>51</v>
      </c>
      <c r="P36" s="66">
        <v>434</v>
      </c>
      <c r="Q36" s="66">
        <v>0</v>
      </c>
      <c r="R36" s="66">
        <v>127</v>
      </c>
      <c r="S36" s="66">
        <v>0</v>
      </c>
      <c r="T36" s="66">
        <v>0</v>
      </c>
      <c r="U36" s="66">
        <v>44</v>
      </c>
      <c r="V36" s="66">
        <v>16</v>
      </c>
      <c r="W36" s="66">
        <v>0</v>
      </c>
      <c r="X36" s="66">
        <v>0</v>
      </c>
      <c r="Y36" s="66">
        <v>44</v>
      </c>
      <c r="Z36" s="66">
        <v>0</v>
      </c>
      <c r="AA36" s="66">
        <v>220</v>
      </c>
      <c r="AB36" s="66">
        <v>0</v>
      </c>
      <c r="AC36">
        <f t="shared" si="0"/>
        <v>324</v>
      </c>
    </row>
    <row r="37" spans="1:29">
      <c r="A37" s="66" t="s">
        <v>92</v>
      </c>
      <c r="B37" s="66" t="s">
        <v>77</v>
      </c>
      <c r="C37" s="66" t="s">
        <v>75</v>
      </c>
      <c r="D37" s="130">
        <v>22000</v>
      </c>
      <c r="E37" s="130">
        <v>6825</v>
      </c>
      <c r="F37" s="130">
        <v>28825</v>
      </c>
      <c r="G37" s="66">
        <v>0</v>
      </c>
      <c r="H37" s="66">
        <v>150</v>
      </c>
      <c r="I37" s="66">
        <v>0</v>
      </c>
      <c r="J37" s="66">
        <v>400</v>
      </c>
      <c r="K37" s="66">
        <v>27</v>
      </c>
      <c r="L37" s="66">
        <v>577</v>
      </c>
      <c r="M37" s="130">
        <v>27145</v>
      </c>
      <c r="N37" s="66">
        <v>770</v>
      </c>
      <c r="O37" s="66">
        <v>0</v>
      </c>
      <c r="P37" s="66">
        <v>89</v>
      </c>
      <c r="Q37" s="66">
        <v>0</v>
      </c>
      <c r="R37" s="66">
        <v>391</v>
      </c>
      <c r="S37" s="66">
        <v>265</v>
      </c>
      <c r="T37" s="66">
        <v>0</v>
      </c>
      <c r="U37" s="66">
        <v>10</v>
      </c>
      <c r="V37" s="66">
        <v>0</v>
      </c>
      <c r="W37" s="66">
        <v>0</v>
      </c>
      <c r="X37" s="66">
        <v>0</v>
      </c>
      <c r="Y37" s="66">
        <v>0</v>
      </c>
      <c r="Z37" s="66">
        <v>15</v>
      </c>
      <c r="AA37" s="66">
        <v>0</v>
      </c>
      <c r="AB37" s="66">
        <v>0</v>
      </c>
      <c r="AC37">
        <f t="shared" si="0"/>
        <v>290</v>
      </c>
    </row>
    <row r="38" spans="1:29">
      <c r="A38" s="66" t="s">
        <v>152</v>
      </c>
      <c r="B38" s="66" t="s">
        <v>94</v>
      </c>
      <c r="C38" s="66" t="s">
        <v>50</v>
      </c>
      <c r="D38" s="130">
        <v>18160</v>
      </c>
      <c r="E38" s="130">
        <v>1080</v>
      </c>
      <c r="F38" s="130">
        <v>19240</v>
      </c>
      <c r="G38" s="66">
        <v>0</v>
      </c>
      <c r="H38" s="66">
        <v>0</v>
      </c>
      <c r="I38" s="66">
        <v>192</v>
      </c>
      <c r="J38" s="66">
        <v>262</v>
      </c>
      <c r="K38" s="66">
        <v>54</v>
      </c>
      <c r="L38" s="66">
        <v>508</v>
      </c>
      <c r="M38" s="130">
        <v>18160</v>
      </c>
      <c r="N38" s="66">
        <v>406</v>
      </c>
      <c r="O38" s="66">
        <v>0</v>
      </c>
      <c r="P38" s="66">
        <v>0</v>
      </c>
      <c r="Q38" s="66">
        <v>170</v>
      </c>
      <c r="R38" s="66">
        <v>236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>
        <f t="shared" si="0"/>
        <v>0</v>
      </c>
    </row>
    <row r="39" spans="1:29">
      <c r="A39" s="66" t="s">
        <v>95</v>
      </c>
      <c r="B39" s="66" t="s">
        <v>49</v>
      </c>
      <c r="C39" s="66" t="s">
        <v>50</v>
      </c>
      <c r="D39" s="130">
        <v>25560</v>
      </c>
      <c r="E39" s="130">
        <v>1350</v>
      </c>
      <c r="F39" s="130">
        <v>26910</v>
      </c>
      <c r="G39" s="66">
        <v>0</v>
      </c>
      <c r="H39" s="66">
        <v>639</v>
      </c>
      <c r="I39" s="66">
        <v>0</v>
      </c>
      <c r="J39" s="66">
        <v>0</v>
      </c>
      <c r="K39" s="66">
        <v>78</v>
      </c>
      <c r="L39" s="66">
        <v>717</v>
      </c>
      <c r="M39" s="130">
        <v>26910</v>
      </c>
      <c r="N39" s="66">
        <v>684</v>
      </c>
      <c r="O39" s="66">
        <v>11</v>
      </c>
      <c r="P39" s="66">
        <v>619</v>
      </c>
      <c r="Q39" s="66">
        <v>0</v>
      </c>
      <c r="R39" s="66">
        <v>0</v>
      </c>
      <c r="S39" s="66">
        <v>54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6">
        <v>0</v>
      </c>
      <c r="AB39" s="66">
        <v>0</v>
      </c>
      <c r="AC39">
        <f t="shared" si="0"/>
        <v>54</v>
      </c>
    </row>
    <row r="40" spans="1:29">
      <c r="A40" s="66" t="s">
        <v>96</v>
      </c>
      <c r="B40" s="66" t="s">
        <v>49</v>
      </c>
      <c r="C40" s="66" t="s">
        <v>50</v>
      </c>
      <c r="D40" s="130">
        <v>41880</v>
      </c>
      <c r="E40" s="130">
        <v>1700</v>
      </c>
      <c r="F40" s="130">
        <v>43580</v>
      </c>
      <c r="G40" s="66">
        <v>0</v>
      </c>
      <c r="H40" s="66">
        <v>1027</v>
      </c>
      <c r="I40" s="66">
        <v>0</v>
      </c>
      <c r="J40" s="66">
        <v>20</v>
      </c>
      <c r="K40" s="66">
        <v>70</v>
      </c>
      <c r="L40" s="66">
        <v>1117</v>
      </c>
      <c r="M40" s="130">
        <v>42780</v>
      </c>
      <c r="N40" s="66">
        <v>1058</v>
      </c>
      <c r="O40" s="66">
        <v>0</v>
      </c>
      <c r="P40" s="66">
        <v>960</v>
      </c>
      <c r="Q40" s="66">
        <v>0</v>
      </c>
      <c r="R40" s="66">
        <v>20</v>
      </c>
      <c r="S40" s="66">
        <v>53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25</v>
      </c>
      <c r="AC40">
        <f t="shared" si="0"/>
        <v>78</v>
      </c>
    </row>
    <row r="41" spans="1:29">
      <c r="A41" s="66" t="s">
        <v>97</v>
      </c>
      <c r="B41" s="66" t="s">
        <v>98</v>
      </c>
      <c r="C41" s="66" t="s">
        <v>130</v>
      </c>
      <c r="D41" s="130">
        <v>17550</v>
      </c>
      <c r="E41" s="130">
        <v>1400</v>
      </c>
      <c r="F41" s="130">
        <v>18950</v>
      </c>
      <c r="G41" s="66">
        <v>1294</v>
      </c>
      <c r="H41" s="66">
        <v>77</v>
      </c>
      <c r="I41" s="66">
        <v>200</v>
      </c>
      <c r="J41" s="66">
        <v>0</v>
      </c>
      <c r="K41" s="66">
        <v>74</v>
      </c>
      <c r="L41" s="66">
        <v>1645</v>
      </c>
      <c r="M41" s="130">
        <v>11475</v>
      </c>
      <c r="N41" s="66">
        <v>1178</v>
      </c>
      <c r="O41" s="66">
        <v>1008</v>
      </c>
      <c r="P41" s="66">
        <v>58</v>
      </c>
      <c r="Q41" s="66">
        <v>70</v>
      </c>
      <c r="R41" s="66">
        <v>0</v>
      </c>
      <c r="S41" s="66">
        <v>0</v>
      </c>
      <c r="T41" s="66">
        <v>0</v>
      </c>
      <c r="U41" s="66">
        <v>0</v>
      </c>
      <c r="V41" s="66">
        <v>42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  <c r="AC41">
        <f t="shared" si="0"/>
        <v>42</v>
      </c>
    </row>
    <row r="42" spans="1:29">
      <c r="A42" s="66" t="s">
        <v>153</v>
      </c>
      <c r="B42" s="66" t="s">
        <v>65</v>
      </c>
      <c r="C42" s="66" t="s">
        <v>130</v>
      </c>
      <c r="D42" s="130">
        <v>16440</v>
      </c>
      <c r="E42" s="130">
        <v>1480</v>
      </c>
      <c r="F42" s="130">
        <v>17920</v>
      </c>
      <c r="G42" s="66">
        <v>0</v>
      </c>
      <c r="H42" s="66">
        <v>371</v>
      </c>
      <c r="I42" s="66">
        <v>0</v>
      </c>
      <c r="J42" s="66">
        <v>40</v>
      </c>
      <c r="K42" s="66">
        <v>0</v>
      </c>
      <c r="L42" s="66">
        <v>411</v>
      </c>
      <c r="M42" s="130">
        <v>17920</v>
      </c>
      <c r="N42" s="66">
        <v>731</v>
      </c>
      <c r="O42" s="66">
        <v>0</v>
      </c>
      <c r="P42" s="66">
        <v>387</v>
      </c>
      <c r="Q42" s="66">
        <v>10</v>
      </c>
      <c r="R42" s="66">
        <v>58</v>
      </c>
      <c r="S42" s="66">
        <v>0</v>
      </c>
      <c r="T42" s="66">
        <v>0</v>
      </c>
      <c r="U42" s="66">
        <v>0</v>
      </c>
      <c r="V42" s="66">
        <v>276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  <c r="AC42">
        <f t="shared" si="0"/>
        <v>276</v>
      </c>
    </row>
    <row r="43" spans="1:29">
      <c r="A43" s="66" t="s">
        <v>100</v>
      </c>
      <c r="B43" s="66" t="s">
        <v>40</v>
      </c>
      <c r="C43" s="66" t="s">
        <v>38</v>
      </c>
      <c r="D43" s="130">
        <v>17120</v>
      </c>
      <c r="E43" s="130">
        <v>0</v>
      </c>
      <c r="F43" s="130">
        <v>17120</v>
      </c>
      <c r="G43" s="66">
        <v>0</v>
      </c>
      <c r="H43" s="66">
        <v>428</v>
      </c>
      <c r="I43" s="66">
        <v>0</v>
      </c>
      <c r="J43" s="66">
        <v>0</v>
      </c>
      <c r="K43" s="66">
        <v>2300</v>
      </c>
      <c r="L43" s="66">
        <v>2728</v>
      </c>
      <c r="M43" s="130">
        <v>17120</v>
      </c>
      <c r="N43" s="66">
        <v>412</v>
      </c>
      <c r="O43" s="66">
        <v>0</v>
      </c>
      <c r="P43" s="66">
        <v>412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  <c r="AC43">
        <f t="shared" si="0"/>
        <v>0</v>
      </c>
    </row>
    <row r="44" spans="1:29">
      <c r="A44" s="66" t="s">
        <v>101</v>
      </c>
      <c r="B44" s="66" t="s">
        <v>102</v>
      </c>
      <c r="C44" s="66" t="s">
        <v>50</v>
      </c>
      <c r="D44" s="130">
        <v>123915</v>
      </c>
      <c r="E44" s="130">
        <v>55000</v>
      </c>
      <c r="F44" s="130">
        <v>178915</v>
      </c>
      <c r="G44" s="66">
        <v>783</v>
      </c>
      <c r="H44" s="66">
        <v>2500</v>
      </c>
      <c r="I44" s="66">
        <v>0</v>
      </c>
      <c r="J44" s="66">
        <v>500</v>
      </c>
      <c r="K44" s="66">
        <v>47</v>
      </c>
      <c r="L44" s="66">
        <v>3830</v>
      </c>
      <c r="M44" s="130">
        <v>163800</v>
      </c>
      <c r="N44" s="66">
        <v>5802</v>
      </c>
      <c r="O44" s="66">
        <v>731</v>
      </c>
      <c r="P44" s="66">
        <v>2385</v>
      </c>
      <c r="Q44" s="66">
        <v>0</v>
      </c>
      <c r="R44" s="66">
        <v>440</v>
      </c>
      <c r="S44" s="66">
        <v>1755</v>
      </c>
      <c r="T44" s="66">
        <v>0</v>
      </c>
      <c r="U44" s="66">
        <v>0</v>
      </c>
      <c r="V44" s="66">
        <v>491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  <c r="AC44">
        <f t="shared" si="0"/>
        <v>2246</v>
      </c>
    </row>
    <row r="45" spans="1:29">
      <c r="A45" s="66" t="s">
        <v>103</v>
      </c>
      <c r="B45" s="66" t="s">
        <v>104</v>
      </c>
      <c r="C45" s="66" t="s">
        <v>75</v>
      </c>
      <c r="D45" s="130">
        <v>31245</v>
      </c>
      <c r="E45" s="130">
        <v>940</v>
      </c>
      <c r="F45" s="130">
        <v>32185</v>
      </c>
      <c r="G45" s="66">
        <v>609</v>
      </c>
      <c r="H45" s="66">
        <v>0</v>
      </c>
      <c r="I45" s="66">
        <v>624</v>
      </c>
      <c r="J45" s="66">
        <v>81</v>
      </c>
      <c r="K45" s="66">
        <v>180</v>
      </c>
      <c r="L45" s="66">
        <v>1494</v>
      </c>
      <c r="M45" s="130">
        <v>32185</v>
      </c>
      <c r="N45" s="66">
        <v>1235</v>
      </c>
      <c r="O45" s="66">
        <v>584</v>
      </c>
      <c r="P45" s="66">
        <v>0</v>
      </c>
      <c r="Q45" s="66">
        <v>527</v>
      </c>
      <c r="R45" s="66">
        <v>74</v>
      </c>
      <c r="S45" s="66">
        <v>0</v>
      </c>
      <c r="T45" s="66">
        <v>0</v>
      </c>
      <c r="U45" s="66">
        <v>0</v>
      </c>
      <c r="V45" s="66">
        <v>50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  <c r="AC45">
        <f t="shared" si="0"/>
        <v>50</v>
      </c>
    </row>
    <row r="46" spans="1:29">
      <c r="A46" s="66" t="s">
        <v>105</v>
      </c>
      <c r="B46" s="66" t="s">
        <v>106</v>
      </c>
      <c r="C46" s="66" t="s">
        <v>58</v>
      </c>
      <c r="D46" s="130">
        <v>61880</v>
      </c>
      <c r="E46" s="130">
        <v>4500</v>
      </c>
      <c r="F46" s="130">
        <v>66380</v>
      </c>
      <c r="G46" s="66">
        <v>0</v>
      </c>
      <c r="H46" s="66">
        <v>1547</v>
      </c>
      <c r="I46" s="66">
        <v>0</v>
      </c>
      <c r="J46" s="66">
        <v>0</v>
      </c>
      <c r="K46" s="66">
        <v>494</v>
      </c>
      <c r="L46" s="66">
        <v>2041</v>
      </c>
      <c r="M46" s="130">
        <v>64380</v>
      </c>
      <c r="N46" s="66">
        <v>1728</v>
      </c>
      <c r="O46" s="66">
        <v>0</v>
      </c>
      <c r="P46" s="66">
        <v>1543</v>
      </c>
      <c r="Q46" s="66">
        <v>0</v>
      </c>
      <c r="R46" s="66">
        <v>0</v>
      </c>
      <c r="S46" s="66">
        <v>185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  <c r="AC46">
        <f t="shared" si="0"/>
        <v>185</v>
      </c>
    </row>
    <row r="47" spans="1:29">
      <c r="A47" s="66" t="s">
        <v>154</v>
      </c>
      <c r="B47" s="66" t="s">
        <v>74</v>
      </c>
      <c r="C47" s="66" t="s">
        <v>75</v>
      </c>
      <c r="D47" s="130">
        <v>28760</v>
      </c>
      <c r="E47" s="130">
        <v>12350</v>
      </c>
      <c r="F47" s="130">
        <v>41110</v>
      </c>
      <c r="G47" s="66">
        <v>0</v>
      </c>
      <c r="H47" s="66">
        <v>719</v>
      </c>
      <c r="I47" s="66">
        <v>0</v>
      </c>
      <c r="J47" s="66">
        <v>0</v>
      </c>
      <c r="K47" s="66">
        <v>685</v>
      </c>
      <c r="L47" s="66">
        <v>1404</v>
      </c>
      <c r="M47" s="130">
        <v>41110</v>
      </c>
      <c r="N47" s="66">
        <v>1233</v>
      </c>
      <c r="O47" s="66">
        <v>0</v>
      </c>
      <c r="P47" s="66">
        <v>731</v>
      </c>
      <c r="Q47" s="66">
        <v>0</v>
      </c>
      <c r="R47" s="66">
        <v>0</v>
      </c>
      <c r="S47" s="66">
        <v>502</v>
      </c>
      <c r="T47" s="66">
        <v>0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  <c r="AC47">
        <f t="shared" si="0"/>
        <v>502</v>
      </c>
    </row>
    <row r="48" spans="1:29">
      <c r="A48" s="66" t="s">
        <v>108</v>
      </c>
      <c r="B48" s="66" t="s">
        <v>74</v>
      </c>
      <c r="C48" s="66" t="s">
        <v>75</v>
      </c>
      <c r="D48" s="130">
        <v>38800</v>
      </c>
      <c r="E48" s="130">
        <v>16660</v>
      </c>
      <c r="F48" s="130">
        <v>55460</v>
      </c>
      <c r="G48" s="66">
        <v>0</v>
      </c>
      <c r="H48" s="66">
        <v>950</v>
      </c>
      <c r="I48" s="66">
        <v>0</v>
      </c>
      <c r="J48" s="66">
        <v>20</v>
      </c>
      <c r="K48" s="66">
        <v>47</v>
      </c>
      <c r="L48" s="66">
        <v>1017</v>
      </c>
      <c r="M48" s="130">
        <v>55060</v>
      </c>
      <c r="N48" s="66">
        <v>1636</v>
      </c>
      <c r="O48" s="66">
        <v>0</v>
      </c>
      <c r="P48" s="66">
        <v>881</v>
      </c>
      <c r="Q48" s="66">
        <v>0</v>
      </c>
      <c r="R48" s="66">
        <v>10</v>
      </c>
      <c r="S48" s="66">
        <v>638</v>
      </c>
      <c r="T48" s="66">
        <v>0</v>
      </c>
      <c r="U48" s="66">
        <v>0</v>
      </c>
      <c r="V48" s="66">
        <v>107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  <c r="AC48">
        <f t="shared" si="0"/>
        <v>745</v>
      </c>
    </row>
    <row r="49" spans="1:29">
      <c r="A49" s="66" t="s">
        <v>109</v>
      </c>
      <c r="B49" s="66" t="s">
        <v>104</v>
      </c>
      <c r="C49" s="66" t="s">
        <v>75</v>
      </c>
      <c r="D49" s="130">
        <v>31245</v>
      </c>
      <c r="E49" s="130">
        <v>940</v>
      </c>
      <c r="F49" s="130">
        <v>32185</v>
      </c>
      <c r="G49" s="66">
        <v>609</v>
      </c>
      <c r="H49" s="66">
        <v>0</v>
      </c>
      <c r="I49" s="66">
        <v>624</v>
      </c>
      <c r="J49" s="66">
        <v>81</v>
      </c>
      <c r="K49" s="66">
        <v>272</v>
      </c>
      <c r="L49" s="66">
        <v>1586</v>
      </c>
      <c r="M49" s="130">
        <v>32185</v>
      </c>
      <c r="N49" s="66">
        <v>1622</v>
      </c>
      <c r="O49" s="66">
        <v>781</v>
      </c>
      <c r="P49" s="66">
        <v>0</v>
      </c>
      <c r="Q49" s="66">
        <v>696</v>
      </c>
      <c r="R49" s="66">
        <v>74</v>
      </c>
      <c r="S49" s="66">
        <v>0</v>
      </c>
      <c r="T49" s="66">
        <v>0</v>
      </c>
      <c r="U49" s="66">
        <v>0</v>
      </c>
      <c r="V49" s="66">
        <v>71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  <c r="AC49">
        <f t="shared" si="0"/>
        <v>71</v>
      </c>
    </row>
    <row r="50" spans="1:29">
      <c r="A50" s="66" t="s">
        <v>110</v>
      </c>
      <c r="B50" s="66" t="s">
        <v>111</v>
      </c>
      <c r="C50" s="66" t="s">
        <v>38</v>
      </c>
      <c r="D50" s="130">
        <v>35080</v>
      </c>
      <c r="E50" s="130">
        <v>5895</v>
      </c>
      <c r="F50" s="130">
        <v>40975</v>
      </c>
      <c r="G50" s="66">
        <v>0</v>
      </c>
      <c r="H50" s="66">
        <v>0</v>
      </c>
      <c r="I50" s="66">
        <v>877</v>
      </c>
      <c r="J50" s="66">
        <v>0</v>
      </c>
      <c r="K50" s="66">
        <v>133</v>
      </c>
      <c r="L50" s="66">
        <v>1010</v>
      </c>
      <c r="M50" s="130">
        <v>37355</v>
      </c>
      <c r="N50" s="66">
        <v>941</v>
      </c>
      <c r="O50" s="66">
        <v>0</v>
      </c>
      <c r="P50" s="66">
        <v>0</v>
      </c>
      <c r="Q50" s="66">
        <v>941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>
        <f t="shared" si="0"/>
        <v>0</v>
      </c>
    </row>
    <row r="51" spans="1:29">
      <c r="A51" s="66" t="s">
        <v>112</v>
      </c>
      <c r="B51" s="66" t="s">
        <v>33</v>
      </c>
      <c r="C51" s="66" t="s">
        <v>34</v>
      </c>
      <c r="D51" s="130">
        <v>38720</v>
      </c>
      <c r="E51" s="130">
        <v>2938</v>
      </c>
      <c r="F51" s="130">
        <v>41658</v>
      </c>
      <c r="G51" s="66">
        <v>0</v>
      </c>
      <c r="H51" s="66">
        <v>808</v>
      </c>
      <c r="I51" s="66">
        <v>0</v>
      </c>
      <c r="J51" s="66">
        <v>160</v>
      </c>
      <c r="K51" s="66">
        <v>192</v>
      </c>
      <c r="L51" s="66">
        <v>1160</v>
      </c>
      <c r="M51" s="130">
        <v>33610</v>
      </c>
      <c r="N51" s="66">
        <v>950</v>
      </c>
      <c r="O51" s="66">
        <v>0</v>
      </c>
      <c r="P51" s="66">
        <v>632</v>
      </c>
      <c r="Q51" s="66">
        <v>0</v>
      </c>
      <c r="R51" s="66">
        <v>0</v>
      </c>
      <c r="S51" s="66">
        <v>318</v>
      </c>
      <c r="T51" s="66">
        <v>0</v>
      </c>
      <c r="U51" s="66"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66">
        <v>0</v>
      </c>
      <c r="AB51" s="66">
        <v>0</v>
      </c>
      <c r="AC51">
        <f t="shared" si="0"/>
        <v>318</v>
      </c>
    </row>
    <row r="52" spans="1:29">
      <c r="A52" s="66" t="s">
        <v>113</v>
      </c>
      <c r="B52" s="66" t="s">
        <v>60</v>
      </c>
      <c r="C52" s="66" t="s">
        <v>130</v>
      </c>
      <c r="D52" s="130">
        <v>26125</v>
      </c>
      <c r="E52" s="130">
        <v>4800</v>
      </c>
      <c r="F52" s="130">
        <v>30925</v>
      </c>
      <c r="G52" s="66">
        <v>177</v>
      </c>
      <c r="H52" s="66">
        <v>336</v>
      </c>
      <c r="I52" s="66">
        <v>177</v>
      </c>
      <c r="J52" s="66">
        <v>118</v>
      </c>
      <c r="K52" s="66">
        <v>72</v>
      </c>
      <c r="L52" s="66">
        <v>880</v>
      </c>
      <c r="M52" s="130">
        <v>24740</v>
      </c>
      <c r="N52" s="66">
        <v>788</v>
      </c>
      <c r="O52" s="66">
        <v>129</v>
      </c>
      <c r="P52" s="66">
        <v>272</v>
      </c>
      <c r="Q52" s="66">
        <v>177</v>
      </c>
      <c r="R52" s="66">
        <v>0</v>
      </c>
      <c r="S52" s="66">
        <v>210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  <c r="AC52">
        <f t="shared" si="0"/>
        <v>210</v>
      </c>
    </row>
    <row r="53" spans="1:29">
      <c r="A53" s="66" t="s">
        <v>114</v>
      </c>
      <c r="B53" s="66" t="s">
        <v>63</v>
      </c>
      <c r="C53" s="66" t="s">
        <v>58</v>
      </c>
      <c r="D53" s="130">
        <v>22300</v>
      </c>
      <c r="E53" s="130">
        <v>1536</v>
      </c>
      <c r="F53" s="130">
        <v>23836</v>
      </c>
      <c r="G53" s="66">
        <v>276</v>
      </c>
      <c r="H53" s="66">
        <v>418</v>
      </c>
      <c r="I53" s="66">
        <v>0</v>
      </c>
      <c r="J53" s="66">
        <v>105</v>
      </c>
      <c r="K53" s="66">
        <v>298</v>
      </c>
      <c r="L53" s="66">
        <v>1097</v>
      </c>
      <c r="M53" s="130">
        <v>18205</v>
      </c>
      <c r="N53" s="66">
        <v>477</v>
      </c>
      <c r="O53" s="66">
        <v>123</v>
      </c>
      <c r="P53" s="66">
        <v>318</v>
      </c>
      <c r="Q53" s="66">
        <v>0</v>
      </c>
      <c r="R53" s="66">
        <v>36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0</v>
      </c>
      <c r="AB53" s="66">
        <v>0</v>
      </c>
      <c r="AC53">
        <f t="shared" si="0"/>
        <v>0</v>
      </c>
    </row>
    <row r="54" spans="1:29">
      <c r="A54" s="66" t="s">
        <v>115</v>
      </c>
      <c r="B54" s="66" t="s">
        <v>65</v>
      </c>
      <c r="C54" s="66" t="s">
        <v>130</v>
      </c>
      <c r="D54" s="130">
        <v>48240</v>
      </c>
      <c r="E54" s="130">
        <v>7385</v>
      </c>
      <c r="F54" s="130">
        <v>55625</v>
      </c>
      <c r="G54" s="66">
        <v>0</v>
      </c>
      <c r="H54" s="66">
        <v>1119</v>
      </c>
      <c r="I54" s="66">
        <v>49</v>
      </c>
      <c r="J54" s="66">
        <v>38</v>
      </c>
      <c r="K54" s="66">
        <v>0</v>
      </c>
      <c r="L54" s="66">
        <v>1206</v>
      </c>
      <c r="M54" s="130">
        <v>43040</v>
      </c>
      <c r="N54" s="66">
        <v>1075</v>
      </c>
      <c r="O54" s="66">
        <v>0</v>
      </c>
      <c r="P54" s="66">
        <v>990</v>
      </c>
      <c r="Q54" s="66">
        <v>48</v>
      </c>
      <c r="R54" s="66">
        <v>37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0</v>
      </c>
      <c r="AB54" s="66">
        <v>0</v>
      </c>
      <c r="AC54">
        <f t="shared" si="0"/>
        <v>0</v>
      </c>
    </row>
    <row r="55" spans="1:29">
      <c r="A55" s="66" t="s">
        <v>116</v>
      </c>
      <c r="B55" s="66" t="s">
        <v>63</v>
      </c>
      <c r="C55" s="66" t="s">
        <v>58</v>
      </c>
      <c r="D55" s="130">
        <v>12730</v>
      </c>
      <c r="E55" s="130">
        <v>0</v>
      </c>
      <c r="F55" s="130">
        <v>12730</v>
      </c>
      <c r="G55" s="66">
        <v>58</v>
      </c>
      <c r="H55" s="66">
        <v>311</v>
      </c>
      <c r="I55" s="66">
        <v>0</v>
      </c>
      <c r="J55" s="66">
        <v>0</v>
      </c>
      <c r="K55" s="66">
        <v>0</v>
      </c>
      <c r="L55" s="66">
        <v>369</v>
      </c>
      <c r="M55" s="130">
        <v>7656</v>
      </c>
      <c r="N55" s="66">
        <v>210</v>
      </c>
      <c r="O55" s="66">
        <v>58</v>
      </c>
      <c r="P55" s="66">
        <v>152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  <c r="AB55" s="66">
        <v>0</v>
      </c>
      <c r="AC55">
        <f t="shared" si="0"/>
        <v>0</v>
      </c>
    </row>
    <row r="56" spans="1:29">
      <c r="A56" s="66" t="s">
        <v>117</v>
      </c>
      <c r="B56" s="66" t="s">
        <v>118</v>
      </c>
      <c r="C56" s="66" t="s">
        <v>58</v>
      </c>
      <c r="D56" s="130">
        <v>79960</v>
      </c>
      <c r="E56" s="130">
        <v>0</v>
      </c>
      <c r="F56" s="130">
        <v>79960</v>
      </c>
      <c r="G56" s="66">
        <v>0</v>
      </c>
      <c r="H56" s="66">
        <v>1992</v>
      </c>
      <c r="I56" s="66">
        <v>0</v>
      </c>
      <c r="J56" s="66">
        <v>7</v>
      </c>
      <c r="K56" s="66">
        <v>300</v>
      </c>
      <c r="L56" s="66">
        <v>2299</v>
      </c>
      <c r="M56" s="130">
        <v>79960</v>
      </c>
      <c r="N56" s="66">
        <v>1961</v>
      </c>
      <c r="O56" s="66">
        <v>0</v>
      </c>
      <c r="P56" s="66">
        <v>1954</v>
      </c>
      <c r="Q56" s="66">
        <v>0</v>
      </c>
      <c r="R56" s="66">
        <v>7</v>
      </c>
      <c r="S56" s="66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  <c r="AB56" s="66">
        <v>0</v>
      </c>
      <c r="AC56">
        <f t="shared" si="0"/>
        <v>0</v>
      </c>
    </row>
    <row r="57" spans="1:29">
      <c r="A57" s="66" t="s">
        <v>119</v>
      </c>
      <c r="B57" s="66" t="s">
        <v>63</v>
      </c>
      <c r="C57" s="66" t="s">
        <v>58</v>
      </c>
      <c r="D57" s="130">
        <v>18800</v>
      </c>
      <c r="E57" s="130">
        <v>6000</v>
      </c>
      <c r="F57" s="130">
        <v>24800</v>
      </c>
      <c r="G57" s="66">
        <v>0</v>
      </c>
      <c r="H57" s="66">
        <v>430</v>
      </c>
      <c r="I57" s="66">
        <v>0</v>
      </c>
      <c r="J57" s="66">
        <v>40</v>
      </c>
      <c r="K57" s="66">
        <v>300</v>
      </c>
      <c r="L57" s="66">
        <v>770</v>
      </c>
      <c r="M57" s="130">
        <v>24800</v>
      </c>
      <c r="N57" s="66">
        <v>740</v>
      </c>
      <c r="O57" s="66">
        <v>0</v>
      </c>
      <c r="P57" s="66">
        <v>400</v>
      </c>
      <c r="Q57" s="66">
        <v>0</v>
      </c>
      <c r="R57" s="66">
        <v>40</v>
      </c>
      <c r="S57" s="66">
        <v>0</v>
      </c>
      <c r="T57" s="66">
        <v>0</v>
      </c>
      <c r="U57" s="66">
        <v>0</v>
      </c>
      <c r="V57" s="66">
        <v>300</v>
      </c>
      <c r="W57" s="66">
        <v>0</v>
      </c>
      <c r="X57" s="66">
        <v>0</v>
      </c>
      <c r="Y57" s="66">
        <v>0</v>
      </c>
      <c r="Z57" s="66">
        <v>0</v>
      </c>
      <c r="AA57" s="66">
        <v>0</v>
      </c>
      <c r="AB57" s="66">
        <v>0</v>
      </c>
      <c r="AC57">
        <f t="shared" si="0"/>
        <v>300</v>
      </c>
    </row>
    <row r="58" spans="1:29">
      <c r="A58" s="66" t="s">
        <v>120</v>
      </c>
      <c r="B58" s="66" t="s">
        <v>118</v>
      </c>
      <c r="C58" s="66" t="s">
        <v>58</v>
      </c>
      <c r="D58" s="130">
        <v>48635</v>
      </c>
      <c r="E58" s="130">
        <v>15000</v>
      </c>
      <c r="F58" s="130">
        <v>63635</v>
      </c>
      <c r="G58" s="66">
        <v>23</v>
      </c>
      <c r="H58" s="66">
        <v>1150</v>
      </c>
      <c r="I58" s="66">
        <v>23</v>
      </c>
      <c r="J58" s="66">
        <v>40</v>
      </c>
      <c r="K58" s="66">
        <v>850</v>
      </c>
      <c r="L58" s="66">
        <v>2086</v>
      </c>
      <c r="M58" s="130">
        <v>63635</v>
      </c>
      <c r="N58" s="66">
        <v>2038</v>
      </c>
      <c r="O58" s="66">
        <v>23</v>
      </c>
      <c r="P58" s="66">
        <v>1121</v>
      </c>
      <c r="Q58" s="66">
        <v>23</v>
      </c>
      <c r="R58" s="66">
        <v>40</v>
      </c>
      <c r="S58" s="66">
        <v>0</v>
      </c>
      <c r="T58" s="66">
        <v>0</v>
      </c>
      <c r="U58" s="66">
        <v>580</v>
      </c>
      <c r="V58" s="66">
        <v>50</v>
      </c>
      <c r="W58" s="66">
        <v>0</v>
      </c>
      <c r="X58" s="66">
        <v>0</v>
      </c>
      <c r="Y58" s="66">
        <v>0</v>
      </c>
      <c r="Z58" s="66">
        <v>0</v>
      </c>
      <c r="AA58" s="66">
        <v>201</v>
      </c>
      <c r="AB58" s="66">
        <v>0</v>
      </c>
      <c r="AC58">
        <f t="shared" si="0"/>
        <v>831</v>
      </c>
    </row>
    <row r="59" spans="1:29">
      <c r="A59" s="66" t="s">
        <v>121</v>
      </c>
      <c r="B59" s="66" t="s">
        <v>63</v>
      </c>
      <c r="C59" s="66" t="s">
        <v>58</v>
      </c>
      <c r="D59" s="130">
        <v>29240</v>
      </c>
      <c r="E59" s="130">
        <v>6000</v>
      </c>
      <c r="F59" s="130">
        <v>35240</v>
      </c>
      <c r="G59" s="66">
        <v>0</v>
      </c>
      <c r="H59" s="66">
        <v>670</v>
      </c>
      <c r="I59" s="66">
        <v>0</v>
      </c>
      <c r="J59" s="66">
        <v>61</v>
      </c>
      <c r="K59" s="66">
        <v>175</v>
      </c>
      <c r="L59" s="66">
        <v>906</v>
      </c>
      <c r="M59" s="130">
        <v>35240</v>
      </c>
      <c r="N59" s="66">
        <v>1101</v>
      </c>
      <c r="O59" s="66">
        <v>0</v>
      </c>
      <c r="P59" s="66">
        <v>706</v>
      </c>
      <c r="Q59" s="66">
        <v>0</v>
      </c>
      <c r="R59" s="66">
        <v>95</v>
      </c>
      <c r="S59" s="66">
        <v>0</v>
      </c>
      <c r="T59" s="66">
        <v>0</v>
      </c>
      <c r="U59" s="66">
        <v>0</v>
      </c>
      <c r="V59" s="66">
        <v>300</v>
      </c>
      <c r="W59" s="66">
        <v>0</v>
      </c>
      <c r="X59" s="66">
        <v>0</v>
      </c>
      <c r="Y59" s="66">
        <v>0</v>
      </c>
      <c r="Z59" s="66">
        <v>0</v>
      </c>
      <c r="AA59" s="66">
        <v>0</v>
      </c>
      <c r="AB59" s="66">
        <v>0</v>
      </c>
      <c r="AC59">
        <f t="shared" si="0"/>
        <v>300</v>
      </c>
    </row>
    <row r="60" spans="1:29">
      <c r="A60" s="66" t="s">
        <v>122</v>
      </c>
      <c r="B60" s="66" t="s">
        <v>52</v>
      </c>
      <c r="C60" s="66" t="s">
        <v>53</v>
      </c>
      <c r="D60" s="130">
        <v>21395</v>
      </c>
      <c r="E60" s="130">
        <v>3990</v>
      </c>
      <c r="F60" s="130">
        <v>25385</v>
      </c>
      <c r="G60" s="66">
        <v>359</v>
      </c>
      <c r="H60" s="66">
        <v>0</v>
      </c>
      <c r="I60" s="66">
        <v>421</v>
      </c>
      <c r="J60" s="66">
        <v>69</v>
      </c>
      <c r="K60" s="66">
        <v>161</v>
      </c>
      <c r="L60" s="66">
        <v>1010</v>
      </c>
      <c r="M60" s="130">
        <v>22745</v>
      </c>
      <c r="N60" s="66">
        <v>908</v>
      </c>
      <c r="O60" s="66">
        <v>324</v>
      </c>
      <c r="P60" s="66">
        <v>0</v>
      </c>
      <c r="Q60" s="66">
        <v>396</v>
      </c>
      <c r="R60" s="66">
        <v>16</v>
      </c>
      <c r="S60" s="66">
        <v>90</v>
      </c>
      <c r="T60" s="66">
        <v>0</v>
      </c>
      <c r="U60" s="66">
        <v>0</v>
      </c>
      <c r="V60" s="66">
        <v>74</v>
      </c>
      <c r="W60" s="66">
        <v>0</v>
      </c>
      <c r="X60" s="66">
        <v>8</v>
      </c>
      <c r="Y60" s="66">
        <v>0</v>
      </c>
      <c r="Z60" s="66">
        <v>0</v>
      </c>
      <c r="AA60" s="66">
        <v>0</v>
      </c>
      <c r="AB60" s="66">
        <v>0</v>
      </c>
      <c r="AC60">
        <f t="shared" si="0"/>
        <v>172</v>
      </c>
    </row>
    <row r="61" spans="1:29">
      <c r="A61" s="66" t="s">
        <v>123</v>
      </c>
      <c r="B61" s="66" t="s">
        <v>40</v>
      </c>
      <c r="C61" s="66" t="s">
        <v>38</v>
      </c>
      <c r="D61" s="130">
        <v>41295</v>
      </c>
      <c r="E61" s="130">
        <v>2918</v>
      </c>
      <c r="F61" s="130">
        <v>44213</v>
      </c>
      <c r="G61" s="66">
        <v>635</v>
      </c>
      <c r="H61" s="66">
        <v>0</v>
      </c>
      <c r="I61" s="66">
        <v>635</v>
      </c>
      <c r="J61" s="66">
        <v>318</v>
      </c>
      <c r="K61" s="66">
        <v>100</v>
      </c>
      <c r="L61" s="66">
        <v>1688</v>
      </c>
      <c r="M61" s="130">
        <v>26527.8</v>
      </c>
      <c r="N61" s="66">
        <v>1076</v>
      </c>
      <c r="O61" s="66">
        <v>428</v>
      </c>
      <c r="P61" s="66">
        <v>0</v>
      </c>
      <c r="Q61" s="66">
        <v>460</v>
      </c>
      <c r="R61" s="66">
        <v>0</v>
      </c>
      <c r="S61" s="66">
        <v>0</v>
      </c>
      <c r="T61" s="66">
        <v>0</v>
      </c>
      <c r="U61" s="66">
        <v>71</v>
      </c>
      <c r="V61" s="66">
        <v>60</v>
      </c>
      <c r="W61" s="66">
        <v>57</v>
      </c>
      <c r="X61" s="66">
        <v>0</v>
      </c>
      <c r="Y61" s="66">
        <v>0</v>
      </c>
      <c r="Z61" s="66">
        <v>0</v>
      </c>
      <c r="AA61" s="66">
        <v>0</v>
      </c>
      <c r="AB61" s="66">
        <v>0</v>
      </c>
      <c r="AC61">
        <f t="shared" si="0"/>
        <v>188</v>
      </c>
    </row>
    <row r="62" spans="1:29">
      <c r="A62" s="66" t="s">
        <v>124</v>
      </c>
      <c r="B62" s="66" t="s">
        <v>98</v>
      </c>
      <c r="C62" s="66" t="s">
        <v>130</v>
      </c>
      <c r="D62" s="130">
        <v>29780</v>
      </c>
      <c r="E62" s="130">
        <v>2300</v>
      </c>
      <c r="F62" s="130">
        <v>32080</v>
      </c>
      <c r="G62" s="66">
        <v>484</v>
      </c>
      <c r="H62" s="66">
        <v>0</v>
      </c>
      <c r="I62" s="66">
        <v>544</v>
      </c>
      <c r="J62" s="66">
        <v>140</v>
      </c>
      <c r="K62" s="66">
        <v>281</v>
      </c>
      <c r="L62" s="66">
        <v>1449</v>
      </c>
      <c r="M62" s="130">
        <v>32080</v>
      </c>
      <c r="N62" s="66">
        <v>1492</v>
      </c>
      <c r="O62" s="66">
        <v>537</v>
      </c>
      <c r="P62" s="66">
        <v>0</v>
      </c>
      <c r="Q62" s="66">
        <v>695</v>
      </c>
      <c r="R62" s="66">
        <v>160</v>
      </c>
      <c r="S62" s="66">
        <v>66</v>
      </c>
      <c r="T62" s="66">
        <v>0</v>
      </c>
      <c r="U62" s="66">
        <v>15</v>
      </c>
      <c r="V62" s="66">
        <v>19</v>
      </c>
      <c r="W62" s="66">
        <v>0</v>
      </c>
      <c r="X62" s="66">
        <v>0</v>
      </c>
      <c r="Y62" s="66">
        <v>0</v>
      </c>
      <c r="Z62" s="66">
        <v>0</v>
      </c>
      <c r="AA62" s="66">
        <v>0</v>
      </c>
      <c r="AB62" s="66">
        <v>0</v>
      </c>
      <c r="AC62">
        <f t="shared" si="0"/>
        <v>100</v>
      </c>
    </row>
    <row r="63" spans="1:29">
      <c r="A63" s="66" t="s">
        <v>125</v>
      </c>
      <c r="B63" s="66" t="s">
        <v>79</v>
      </c>
      <c r="C63" s="66" t="s">
        <v>53</v>
      </c>
      <c r="D63" s="130">
        <v>28200</v>
      </c>
      <c r="E63" s="130">
        <v>7025</v>
      </c>
      <c r="F63" s="130">
        <v>35225</v>
      </c>
      <c r="G63" s="66">
        <v>0</v>
      </c>
      <c r="H63" s="66">
        <v>705</v>
      </c>
      <c r="I63" s="66">
        <v>0</v>
      </c>
      <c r="J63" s="66">
        <v>0</v>
      </c>
      <c r="K63" s="66">
        <v>281</v>
      </c>
      <c r="L63" s="66">
        <v>986</v>
      </c>
      <c r="M63" s="130">
        <v>34225</v>
      </c>
      <c r="N63" s="66">
        <v>647</v>
      </c>
      <c r="O63" s="66">
        <v>0</v>
      </c>
      <c r="P63" s="66">
        <v>515</v>
      </c>
      <c r="Q63" s="66">
        <v>0</v>
      </c>
      <c r="R63" s="66">
        <v>0</v>
      </c>
      <c r="S63" s="66">
        <v>132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6">
        <v>0</v>
      </c>
      <c r="AB63" s="66">
        <v>0</v>
      </c>
      <c r="AC63">
        <f t="shared" si="0"/>
        <v>132</v>
      </c>
    </row>
    <row r="64" spans="1:29">
      <c r="A64" s="66" t="s">
        <v>156</v>
      </c>
      <c r="B64" s="66"/>
      <c r="C64" s="66"/>
      <c r="D64" s="130"/>
      <c r="E64" s="130"/>
      <c r="F64" s="130"/>
      <c r="G64" s="66"/>
      <c r="H64" s="66"/>
      <c r="I64" s="66"/>
      <c r="J64" s="66"/>
      <c r="K64" s="66"/>
      <c r="L64" s="131">
        <v>70176</v>
      </c>
      <c r="M64" s="132">
        <v>2012678.8</v>
      </c>
      <c r="N64" s="133">
        <v>67520</v>
      </c>
      <c r="O64" s="131">
        <v>9250</v>
      </c>
      <c r="P64" s="131">
        <v>30973</v>
      </c>
      <c r="Q64" s="131">
        <v>5942</v>
      </c>
      <c r="R64" s="131">
        <v>4091</v>
      </c>
      <c r="S64" s="131">
        <v>11002</v>
      </c>
      <c r="T64" s="131">
        <v>27</v>
      </c>
      <c r="U64" s="131">
        <v>1850</v>
      </c>
      <c r="V64" s="131">
        <v>2872</v>
      </c>
      <c r="W64" s="131">
        <v>135</v>
      </c>
      <c r="X64" s="131">
        <v>19</v>
      </c>
      <c r="Y64" s="131">
        <v>405</v>
      </c>
      <c r="Z64" s="131">
        <v>41</v>
      </c>
      <c r="AA64" s="131">
        <v>569</v>
      </c>
      <c r="AB64" s="131">
        <v>344</v>
      </c>
    </row>
    <row r="65" spans="6:14">
      <c r="F65" s="21">
        <f>SUBTOTAL(9,F2:F64)</f>
        <v>2154007</v>
      </c>
    </row>
    <row r="68" spans="6:14" ht="14.45">
      <c r="L68" s="137" t="s">
        <v>157</v>
      </c>
      <c r="M68" s="138"/>
      <c r="N68" s="136">
        <v>67520</v>
      </c>
    </row>
    <row r="69" spans="6:14" ht="14.45">
      <c r="L69" s="137" t="s">
        <v>158</v>
      </c>
      <c r="M69" s="138"/>
      <c r="N69" s="135">
        <v>352887</v>
      </c>
    </row>
    <row r="70" spans="6:14" ht="14.45">
      <c r="L70" s="137" t="s">
        <v>159</v>
      </c>
      <c r="M70" s="138"/>
      <c r="N70" s="134">
        <v>420407</v>
      </c>
    </row>
  </sheetData>
  <autoFilter ref="A1:AB64" xr:uid="{67D93B91-07A0-4940-866D-030E44FEB4FA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CEE9-623A-4427-9DE7-0AC3FE4A65B9}">
  <sheetPr>
    <tabColor rgb="FFFFFF00"/>
  </sheetPr>
  <dimension ref="A1:AB74"/>
  <sheetViews>
    <sheetView topLeftCell="M43" zoomScale="78" zoomScaleNormal="78" workbookViewId="0">
      <selection activeCell="N73" sqref="N73:N74"/>
    </sheetView>
  </sheetViews>
  <sheetFormatPr defaultColWidth="9.140625" defaultRowHeight="14.45"/>
  <cols>
    <col min="1" max="1" width="49.5703125" style="89" bestFit="1" customWidth="1"/>
    <col min="2" max="2" width="24.42578125" style="89" customWidth="1"/>
    <col min="3" max="3" width="22.140625" style="89" customWidth="1"/>
    <col min="4" max="4" width="21.42578125" style="89" customWidth="1"/>
    <col min="5" max="6" width="16" style="89" customWidth="1"/>
    <col min="7" max="7" width="16.7109375" style="89" customWidth="1"/>
    <col min="8" max="8" width="20.42578125" style="89" customWidth="1"/>
    <col min="9" max="9" width="15" style="89" customWidth="1"/>
    <col min="10" max="11" width="14.5703125" style="89" customWidth="1"/>
    <col min="12" max="12" width="15.140625" style="89" customWidth="1"/>
    <col min="13" max="13" width="16.140625" style="89" customWidth="1"/>
    <col min="14" max="14" width="13.7109375" style="88" customWidth="1"/>
    <col min="15" max="15" width="17" style="89" customWidth="1"/>
    <col min="16" max="16" width="22.42578125" style="89" customWidth="1"/>
    <col min="17" max="18" width="12.7109375" style="89" bestFit="1" customWidth="1"/>
    <col min="19" max="19" width="18.140625" style="89" bestFit="1" customWidth="1"/>
    <col min="20" max="20" width="14.140625" style="89" bestFit="1" customWidth="1"/>
    <col min="21" max="21" width="13.42578125" style="89" bestFit="1" customWidth="1"/>
    <col min="22" max="22" width="22.140625" style="89" customWidth="1"/>
    <col min="23" max="23" width="20.7109375" style="89" customWidth="1"/>
    <col min="24" max="24" width="18" style="89" bestFit="1" customWidth="1"/>
    <col min="25" max="25" width="22.140625" style="89" bestFit="1" customWidth="1"/>
    <col min="26" max="26" width="18" style="89" bestFit="1" customWidth="1"/>
    <col min="27" max="27" width="15.140625" style="89" bestFit="1" customWidth="1"/>
    <col min="28" max="28" width="14.5703125" style="89" customWidth="1"/>
    <col min="29" max="16384" width="9.140625" style="89"/>
  </cols>
  <sheetData>
    <row r="1" spans="1:28" s="98" customFormat="1" ht="45.75" customHeight="1">
      <c r="A1" s="121" t="s">
        <v>0</v>
      </c>
      <c r="B1" s="122" t="s">
        <v>1</v>
      </c>
      <c r="C1" s="122" t="s">
        <v>3</v>
      </c>
      <c r="D1" s="123" t="s">
        <v>4</v>
      </c>
      <c r="E1" s="123" t="s">
        <v>5</v>
      </c>
      <c r="F1" s="123" t="s">
        <v>6</v>
      </c>
      <c r="G1" s="123" t="s">
        <v>7</v>
      </c>
      <c r="H1" s="123" t="s">
        <v>8</v>
      </c>
      <c r="I1" s="123" t="s">
        <v>9</v>
      </c>
      <c r="J1" s="123" t="s">
        <v>10</v>
      </c>
      <c r="K1" s="123" t="s">
        <v>11</v>
      </c>
      <c r="L1" s="123" t="s">
        <v>12</v>
      </c>
      <c r="M1" s="123" t="s">
        <v>13</v>
      </c>
      <c r="N1" s="123" t="s">
        <v>14</v>
      </c>
      <c r="O1" s="123" t="s">
        <v>15</v>
      </c>
      <c r="P1" s="123" t="s">
        <v>16</v>
      </c>
      <c r="Q1" s="123" t="s">
        <v>17</v>
      </c>
      <c r="R1" s="123" t="s">
        <v>18</v>
      </c>
      <c r="S1" s="123" t="s">
        <v>132</v>
      </c>
      <c r="T1" s="123" t="s">
        <v>19</v>
      </c>
      <c r="U1" s="123" t="s">
        <v>20</v>
      </c>
      <c r="V1" s="123" t="s">
        <v>133</v>
      </c>
      <c r="W1" s="123" t="s">
        <v>134</v>
      </c>
      <c r="X1" s="123" t="s">
        <v>135</v>
      </c>
      <c r="Y1" s="123" t="s">
        <v>136</v>
      </c>
      <c r="Z1" s="123" t="s">
        <v>137</v>
      </c>
      <c r="AA1" s="124" t="s">
        <v>138</v>
      </c>
      <c r="AB1" s="99"/>
    </row>
    <row r="2" spans="1:28">
      <c r="A2" s="108" t="s">
        <v>160</v>
      </c>
      <c r="B2" s="82" t="s">
        <v>33</v>
      </c>
      <c r="C2" s="83">
        <v>20840</v>
      </c>
      <c r="D2" s="83">
        <v>7200</v>
      </c>
      <c r="E2" s="86">
        <v>28040</v>
      </c>
      <c r="F2" s="84">
        <v>0</v>
      </c>
      <c r="G2" s="84">
        <v>521</v>
      </c>
      <c r="H2" s="84">
        <v>0</v>
      </c>
      <c r="I2" s="84">
        <v>0</v>
      </c>
      <c r="J2" s="85">
        <v>399</v>
      </c>
      <c r="K2" s="85">
        <v>920</v>
      </c>
      <c r="L2" s="86">
        <v>28040</v>
      </c>
      <c r="M2" s="87">
        <v>1081</v>
      </c>
      <c r="N2" s="87">
        <v>0</v>
      </c>
      <c r="O2" s="87">
        <v>521</v>
      </c>
      <c r="P2" s="87">
        <v>0</v>
      </c>
      <c r="Q2" s="87">
        <v>0</v>
      </c>
      <c r="R2" s="87">
        <v>0</v>
      </c>
      <c r="S2" s="87">
        <v>0</v>
      </c>
      <c r="T2" s="87">
        <v>373</v>
      </c>
      <c r="U2" s="87">
        <v>86</v>
      </c>
      <c r="V2" s="87">
        <v>0</v>
      </c>
      <c r="W2" s="87">
        <v>0</v>
      </c>
      <c r="X2" s="87">
        <v>0</v>
      </c>
      <c r="Y2" s="87">
        <v>0</v>
      </c>
      <c r="Z2" s="87">
        <v>101</v>
      </c>
      <c r="AA2" s="119">
        <v>0</v>
      </c>
      <c r="AB2" s="100"/>
    </row>
    <row r="3" spans="1:28">
      <c r="A3" s="108" t="s">
        <v>161</v>
      </c>
      <c r="B3" s="82" t="s">
        <v>33</v>
      </c>
      <c r="C3" s="83">
        <v>36920</v>
      </c>
      <c r="D3" s="83">
        <v>7525</v>
      </c>
      <c r="E3" s="86">
        <v>44445</v>
      </c>
      <c r="F3" s="84">
        <v>0</v>
      </c>
      <c r="G3" s="84">
        <v>769</v>
      </c>
      <c r="H3" s="84">
        <v>0</v>
      </c>
      <c r="I3" s="84">
        <v>154</v>
      </c>
      <c r="J3" s="85">
        <v>301</v>
      </c>
      <c r="K3" s="85">
        <v>1224</v>
      </c>
      <c r="L3" s="86">
        <v>38365</v>
      </c>
      <c r="M3" s="87">
        <v>1166</v>
      </c>
      <c r="N3" s="87">
        <v>0</v>
      </c>
      <c r="O3" s="87">
        <v>674</v>
      </c>
      <c r="P3" s="87">
        <v>0</v>
      </c>
      <c r="Q3" s="87">
        <v>36</v>
      </c>
      <c r="R3" s="87">
        <v>456</v>
      </c>
      <c r="S3" s="87">
        <v>0</v>
      </c>
      <c r="T3" s="87">
        <v>0</v>
      </c>
      <c r="U3" s="87">
        <v>0</v>
      </c>
      <c r="V3" s="87">
        <v>0</v>
      </c>
      <c r="W3" s="87">
        <v>0</v>
      </c>
      <c r="X3" s="87">
        <v>0</v>
      </c>
      <c r="Y3" s="87">
        <v>0</v>
      </c>
      <c r="Z3" s="87">
        <v>0</v>
      </c>
      <c r="AA3" s="119">
        <v>0</v>
      </c>
      <c r="AB3" s="100"/>
    </row>
    <row r="4" spans="1:28" ht="29.1">
      <c r="A4" s="108" t="s">
        <v>162</v>
      </c>
      <c r="B4" s="82" t="s">
        <v>60</v>
      </c>
      <c r="C4" s="83">
        <v>9495</v>
      </c>
      <c r="D4" s="83">
        <v>0</v>
      </c>
      <c r="E4" s="86">
        <v>9495</v>
      </c>
      <c r="F4" s="84">
        <v>211</v>
      </c>
      <c r="G4" s="84">
        <v>0</v>
      </c>
      <c r="H4" s="84">
        <v>211</v>
      </c>
      <c r="I4" s="84">
        <v>0</v>
      </c>
      <c r="J4" s="85">
        <v>0</v>
      </c>
      <c r="K4" s="85">
        <v>422</v>
      </c>
      <c r="L4" s="86">
        <v>1045</v>
      </c>
      <c r="M4" s="87">
        <v>48</v>
      </c>
      <c r="N4" s="87">
        <v>25</v>
      </c>
      <c r="O4" s="87">
        <v>0</v>
      </c>
      <c r="P4" s="87">
        <v>23</v>
      </c>
      <c r="Q4" s="87">
        <v>0</v>
      </c>
      <c r="R4" s="87">
        <v>0</v>
      </c>
      <c r="S4" s="87">
        <v>0</v>
      </c>
      <c r="T4" s="87">
        <v>0</v>
      </c>
      <c r="U4" s="87">
        <v>0</v>
      </c>
      <c r="V4" s="87">
        <v>0</v>
      </c>
      <c r="W4" s="87">
        <v>0</v>
      </c>
      <c r="X4" s="87">
        <v>0</v>
      </c>
      <c r="Y4" s="87">
        <v>0</v>
      </c>
      <c r="Z4" s="87">
        <v>0</v>
      </c>
      <c r="AA4" s="119">
        <v>0</v>
      </c>
      <c r="AB4" s="100"/>
    </row>
    <row r="5" spans="1:28">
      <c r="A5" s="108" t="s">
        <v>36</v>
      </c>
      <c r="B5" s="82" t="s">
        <v>37</v>
      </c>
      <c r="C5" s="83">
        <v>17090</v>
      </c>
      <c r="D5" s="83">
        <v>3955</v>
      </c>
      <c r="E5" s="86">
        <v>21045</v>
      </c>
      <c r="F5" s="84">
        <v>178</v>
      </c>
      <c r="G5" s="84">
        <v>405</v>
      </c>
      <c r="H5" s="84">
        <v>0</v>
      </c>
      <c r="I5" s="84">
        <v>0</v>
      </c>
      <c r="J5" s="85">
        <v>175</v>
      </c>
      <c r="K5" s="85">
        <v>758</v>
      </c>
      <c r="L5" s="86">
        <v>21045</v>
      </c>
      <c r="M5" s="87">
        <v>760</v>
      </c>
      <c r="N5" s="87">
        <v>178</v>
      </c>
      <c r="O5" s="87">
        <v>407</v>
      </c>
      <c r="P5" s="87">
        <v>0</v>
      </c>
      <c r="Q5" s="87">
        <v>0</v>
      </c>
      <c r="R5" s="87">
        <v>91</v>
      </c>
      <c r="S5" s="87">
        <v>0</v>
      </c>
      <c r="T5" s="87">
        <v>0</v>
      </c>
      <c r="U5" s="87">
        <v>84</v>
      </c>
      <c r="V5" s="87">
        <v>0</v>
      </c>
      <c r="W5" s="87">
        <v>0</v>
      </c>
      <c r="X5" s="87">
        <v>0</v>
      </c>
      <c r="Y5" s="87">
        <v>0</v>
      </c>
      <c r="Z5" s="87">
        <v>0</v>
      </c>
      <c r="AA5" s="119">
        <v>0</v>
      </c>
      <c r="AB5" s="100"/>
    </row>
    <row r="6" spans="1:28">
      <c r="A6" s="108" t="s">
        <v>39</v>
      </c>
      <c r="B6" s="82" t="s">
        <v>40</v>
      </c>
      <c r="C6" s="83">
        <v>18235</v>
      </c>
      <c r="D6" s="83">
        <v>1500</v>
      </c>
      <c r="E6" s="86">
        <v>19735</v>
      </c>
      <c r="F6" s="90">
        <v>199</v>
      </c>
      <c r="G6" s="91">
        <v>424</v>
      </c>
      <c r="H6" s="91">
        <v>6</v>
      </c>
      <c r="I6" s="91">
        <v>1</v>
      </c>
      <c r="J6" s="92">
        <v>60</v>
      </c>
      <c r="K6" s="91">
        <v>690</v>
      </c>
      <c r="L6" s="86">
        <v>15740</v>
      </c>
      <c r="M6" s="87">
        <v>569</v>
      </c>
      <c r="N6" s="87">
        <v>70</v>
      </c>
      <c r="O6" s="87">
        <v>337</v>
      </c>
      <c r="P6" s="87">
        <v>6</v>
      </c>
      <c r="Q6" s="87">
        <v>1</v>
      </c>
      <c r="R6" s="87">
        <v>155</v>
      </c>
      <c r="S6" s="87">
        <v>0</v>
      </c>
      <c r="T6" s="87">
        <v>0</v>
      </c>
      <c r="U6" s="87">
        <v>0</v>
      </c>
      <c r="V6" s="87">
        <v>0</v>
      </c>
      <c r="W6" s="87">
        <v>0</v>
      </c>
      <c r="X6" s="87">
        <v>0</v>
      </c>
      <c r="Y6" s="87">
        <v>0</v>
      </c>
      <c r="Z6" s="87">
        <v>0</v>
      </c>
      <c r="AA6" s="119">
        <v>0</v>
      </c>
      <c r="AB6" s="100"/>
    </row>
    <row r="7" spans="1:28">
      <c r="A7" s="108" t="s">
        <v>41</v>
      </c>
      <c r="B7" s="82" t="s">
        <v>163</v>
      </c>
      <c r="C7" s="83">
        <v>1000</v>
      </c>
      <c r="D7" s="83">
        <v>0</v>
      </c>
      <c r="E7" s="86">
        <v>1000</v>
      </c>
      <c r="F7" s="93">
        <v>200</v>
      </c>
      <c r="G7" s="93">
        <v>0</v>
      </c>
      <c r="H7" s="93">
        <v>0</v>
      </c>
      <c r="I7" s="93">
        <v>0</v>
      </c>
      <c r="J7" s="85">
        <v>0</v>
      </c>
      <c r="K7" s="85">
        <v>200</v>
      </c>
      <c r="L7" s="86">
        <v>1000</v>
      </c>
      <c r="M7" s="87">
        <v>240</v>
      </c>
      <c r="N7" s="87">
        <v>240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119">
        <v>0</v>
      </c>
      <c r="AB7" s="100"/>
    </row>
    <row r="8" spans="1:28">
      <c r="A8" s="108" t="s">
        <v>164</v>
      </c>
      <c r="B8" s="82" t="s">
        <v>118</v>
      </c>
      <c r="C8" s="83">
        <v>28480</v>
      </c>
      <c r="D8" s="83">
        <v>0</v>
      </c>
      <c r="E8" s="86">
        <v>28480</v>
      </c>
      <c r="F8" s="91">
        <v>0</v>
      </c>
      <c r="G8" s="91">
        <v>712</v>
      </c>
      <c r="H8" s="91">
        <v>0</v>
      </c>
      <c r="I8" s="91">
        <v>0</v>
      </c>
      <c r="J8" s="94">
        <v>288</v>
      </c>
      <c r="K8" s="91">
        <v>1000</v>
      </c>
      <c r="L8" s="86">
        <v>28480</v>
      </c>
      <c r="M8" s="87">
        <v>712</v>
      </c>
      <c r="N8" s="87">
        <v>0</v>
      </c>
      <c r="O8" s="87">
        <v>712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119">
        <v>0</v>
      </c>
      <c r="AB8" s="100"/>
    </row>
    <row r="9" spans="1:28">
      <c r="A9" s="108" t="s">
        <v>165</v>
      </c>
      <c r="B9" s="82" t="s">
        <v>71</v>
      </c>
      <c r="C9" s="83">
        <v>11880</v>
      </c>
      <c r="D9" s="83">
        <v>15900</v>
      </c>
      <c r="E9" s="86">
        <v>27780</v>
      </c>
      <c r="F9" s="91">
        <v>0</v>
      </c>
      <c r="G9" s="91">
        <v>247</v>
      </c>
      <c r="H9" s="91">
        <v>0</v>
      </c>
      <c r="I9" s="91">
        <v>50</v>
      </c>
      <c r="J9" s="94">
        <v>780</v>
      </c>
      <c r="K9" s="91">
        <v>1077</v>
      </c>
      <c r="L9" s="86">
        <v>27280</v>
      </c>
      <c r="M9" s="87">
        <v>1327</v>
      </c>
      <c r="N9" s="87">
        <v>23</v>
      </c>
      <c r="O9" s="87">
        <v>232</v>
      </c>
      <c r="P9" s="87">
        <v>23</v>
      </c>
      <c r="Q9" s="87">
        <v>30</v>
      </c>
      <c r="R9" s="87">
        <v>635</v>
      </c>
      <c r="S9" s="87">
        <v>0</v>
      </c>
      <c r="T9" s="87">
        <v>50</v>
      </c>
      <c r="U9" s="87">
        <v>0</v>
      </c>
      <c r="V9" s="87">
        <v>0</v>
      </c>
      <c r="W9" s="87">
        <v>0</v>
      </c>
      <c r="X9" s="87">
        <v>50</v>
      </c>
      <c r="Y9" s="87">
        <v>0</v>
      </c>
      <c r="Z9" s="87">
        <v>0</v>
      </c>
      <c r="AA9" s="119">
        <v>284</v>
      </c>
      <c r="AB9" s="100"/>
    </row>
    <row r="10" spans="1:28">
      <c r="A10" s="110" t="s">
        <v>142</v>
      </c>
      <c r="B10" s="82" t="s">
        <v>40</v>
      </c>
      <c r="C10" s="83">
        <v>41930</v>
      </c>
      <c r="D10" s="83">
        <v>18700</v>
      </c>
      <c r="E10" s="86">
        <v>60630</v>
      </c>
      <c r="F10" s="91">
        <v>706</v>
      </c>
      <c r="G10" s="91">
        <v>794</v>
      </c>
      <c r="H10" s="91">
        <v>0</v>
      </c>
      <c r="I10" s="91">
        <v>166</v>
      </c>
      <c r="J10" s="94">
        <v>935</v>
      </c>
      <c r="K10" s="91">
        <v>2601</v>
      </c>
      <c r="L10" s="86">
        <v>59050</v>
      </c>
      <c r="M10" s="87">
        <v>2919</v>
      </c>
      <c r="N10" s="87">
        <v>720</v>
      </c>
      <c r="O10" s="87">
        <v>816</v>
      </c>
      <c r="P10" s="87">
        <v>0</v>
      </c>
      <c r="Q10" s="87">
        <v>116</v>
      </c>
      <c r="R10" s="87">
        <v>1161</v>
      </c>
      <c r="S10" s="87">
        <v>0</v>
      </c>
      <c r="T10" s="87">
        <v>0</v>
      </c>
      <c r="U10" s="87">
        <v>106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119">
        <v>0</v>
      </c>
      <c r="AB10" s="100"/>
    </row>
    <row r="11" spans="1:28">
      <c r="A11" s="108" t="s">
        <v>143</v>
      </c>
      <c r="B11" s="82" t="s">
        <v>46</v>
      </c>
      <c r="C11" s="83">
        <v>30120</v>
      </c>
      <c r="D11" s="83">
        <v>7200</v>
      </c>
      <c r="E11" s="86">
        <v>37320</v>
      </c>
      <c r="F11" s="91">
        <v>0</v>
      </c>
      <c r="G11" s="91">
        <v>633</v>
      </c>
      <c r="H11" s="91">
        <v>0</v>
      </c>
      <c r="I11" s="91">
        <v>120</v>
      </c>
      <c r="J11" s="94">
        <v>399</v>
      </c>
      <c r="K11" s="91">
        <v>1152</v>
      </c>
      <c r="L11" s="86">
        <v>37320</v>
      </c>
      <c r="M11" s="87">
        <v>1170</v>
      </c>
      <c r="N11" s="87">
        <v>0</v>
      </c>
      <c r="O11" s="87">
        <v>596</v>
      </c>
      <c r="P11" s="87">
        <v>0</v>
      </c>
      <c r="Q11" s="87">
        <v>132</v>
      </c>
      <c r="R11" s="87">
        <v>0</v>
      </c>
      <c r="S11" s="87">
        <v>0</v>
      </c>
      <c r="T11" s="87">
        <v>289</v>
      </c>
      <c r="U11" s="87">
        <v>76</v>
      </c>
      <c r="V11" s="87">
        <v>0</v>
      </c>
      <c r="W11" s="87">
        <v>0</v>
      </c>
      <c r="X11" s="87">
        <v>0</v>
      </c>
      <c r="Y11" s="87">
        <v>0</v>
      </c>
      <c r="Z11" s="87">
        <v>77</v>
      </c>
      <c r="AA11" s="119">
        <v>0</v>
      </c>
      <c r="AB11" s="100"/>
    </row>
    <row r="12" spans="1:28">
      <c r="A12" s="108" t="s">
        <v>144</v>
      </c>
      <c r="B12" s="82" t="s">
        <v>46</v>
      </c>
      <c r="C12" s="83">
        <v>40610</v>
      </c>
      <c r="D12" s="83">
        <v>23500</v>
      </c>
      <c r="E12" s="86">
        <v>64110</v>
      </c>
      <c r="F12" s="91">
        <v>50</v>
      </c>
      <c r="G12" s="91">
        <v>950</v>
      </c>
      <c r="H12" s="91">
        <v>0</v>
      </c>
      <c r="I12" s="91">
        <v>59</v>
      </c>
      <c r="J12" s="94">
        <v>966</v>
      </c>
      <c r="K12" s="91">
        <v>2025</v>
      </c>
      <c r="L12" s="86">
        <v>64110</v>
      </c>
      <c r="M12" s="87">
        <v>2067</v>
      </c>
      <c r="N12" s="87">
        <v>91</v>
      </c>
      <c r="O12" s="87">
        <v>962</v>
      </c>
      <c r="P12" s="87">
        <v>0</v>
      </c>
      <c r="Q12" s="87">
        <v>55</v>
      </c>
      <c r="R12" s="87">
        <v>900</v>
      </c>
      <c r="S12" s="87">
        <v>0</v>
      </c>
      <c r="T12" s="87">
        <v>0</v>
      </c>
      <c r="U12" s="87">
        <v>59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119">
        <v>0</v>
      </c>
      <c r="AB12" s="100"/>
    </row>
    <row r="13" spans="1:28">
      <c r="A13" s="108" t="s">
        <v>47</v>
      </c>
      <c r="B13" s="82" t="s">
        <v>40</v>
      </c>
      <c r="C13" s="83">
        <v>36975</v>
      </c>
      <c r="D13" s="83">
        <v>13469</v>
      </c>
      <c r="E13" s="86">
        <v>50444</v>
      </c>
      <c r="F13" s="91">
        <v>299</v>
      </c>
      <c r="G13" s="91">
        <v>374</v>
      </c>
      <c r="H13" s="91">
        <v>299</v>
      </c>
      <c r="I13" s="91">
        <v>214</v>
      </c>
      <c r="J13" s="94">
        <v>764</v>
      </c>
      <c r="K13" s="91">
        <v>1950</v>
      </c>
      <c r="L13" s="86">
        <v>50188</v>
      </c>
      <c r="M13" s="87">
        <v>1956</v>
      </c>
      <c r="N13" s="87">
        <v>311</v>
      </c>
      <c r="O13" s="87">
        <v>390</v>
      </c>
      <c r="P13" s="87">
        <v>302</v>
      </c>
      <c r="Q13" s="87">
        <v>190</v>
      </c>
      <c r="R13" s="87">
        <v>178</v>
      </c>
      <c r="S13" s="87">
        <v>27</v>
      </c>
      <c r="T13" s="87">
        <v>84</v>
      </c>
      <c r="U13" s="87">
        <v>10</v>
      </c>
      <c r="V13" s="87">
        <v>0</v>
      </c>
      <c r="W13" s="87">
        <v>0</v>
      </c>
      <c r="X13" s="87">
        <v>0</v>
      </c>
      <c r="Y13" s="87">
        <v>0</v>
      </c>
      <c r="Z13" s="87">
        <v>42</v>
      </c>
      <c r="AA13" s="119">
        <v>422</v>
      </c>
      <c r="AB13" s="100"/>
    </row>
    <row r="14" spans="1:28">
      <c r="A14" s="108" t="s">
        <v>48</v>
      </c>
      <c r="B14" s="82" t="s">
        <v>49</v>
      </c>
      <c r="C14" s="83">
        <v>50930</v>
      </c>
      <c r="D14" s="83">
        <v>16182</v>
      </c>
      <c r="E14" s="86">
        <v>67112</v>
      </c>
      <c r="F14" s="91">
        <v>450</v>
      </c>
      <c r="G14" s="91">
        <v>950</v>
      </c>
      <c r="H14" s="91">
        <v>17</v>
      </c>
      <c r="I14" s="91">
        <v>250</v>
      </c>
      <c r="J14" s="94">
        <v>700</v>
      </c>
      <c r="K14" s="91">
        <v>2367</v>
      </c>
      <c r="L14" s="86">
        <v>67112</v>
      </c>
      <c r="M14" s="87">
        <v>2364</v>
      </c>
      <c r="N14" s="87">
        <v>450</v>
      </c>
      <c r="O14" s="87">
        <v>950</v>
      </c>
      <c r="P14" s="87">
        <v>17</v>
      </c>
      <c r="Q14" s="87">
        <v>247</v>
      </c>
      <c r="R14" s="87">
        <v>500</v>
      </c>
      <c r="S14" s="87">
        <v>0</v>
      </c>
      <c r="T14" s="87">
        <v>0</v>
      </c>
      <c r="U14" s="87">
        <v>80</v>
      </c>
      <c r="V14" s="87">
        <v>0</v>
      </c>
      <c r="W14" s="87">
        <v>7</v>
      </c>
      <c r="X14" s="87">
        <v>107</v>
      </c>
      <c r="Y14" s="87">
        <v>0</v>
      </c>
      <c r="Z14" s="87">
        <v>0</v>
      </c>
      <c r="AA14" s="119">
        <v>6</v>
      </c>
      <c r="AB14" s="100"/>
    </row>
    <row r="15" spans="1:28">
      <c r="A15" s="108" t="s">
        <v>51</v>
      </c>
      <c r="B15" s="82" t="s">
        <v>52</v>
      </c>
      <c r="C15" s="83">
        <v>14990</v>
      </c>
      <c r="D15" s="83">
        <v>2870</v>
      </c>
      <c r="E15" s="86">
        <v>17860</v>
      </c>
      <c r="F15" s="84">
        <v>278</v>
      </c>
      <c r="G15" s="84">
        <v>0</v>
      </c>
      <c r="H15" s="84">
        <v>309</v>
      </c>
      <c r="I15" s="84">
        <v>31</v>
      </c>
      <c r="J15" s="85">
        <v>115</v>
      </c>
      <c r="K15" s="85">
        <v>733</v>
      </c>
      <c r="L15" s="86">
        <v>17740</v>
      </c>
      <c r="M15" s="87">
        <v>799</v>
      </c>
      <c r="N15" s="87">
        <v>334</v>
      </c>
      <c r="O15" s="87">
        <v>0</v>
      </c>
      <c r="P15" s="87">
        <v>309</v>
      </c>
      <c r="Q15" s="87">
        <v>28</v>
      </c>
      <c r="R15" s="87">
        <v>84</v>
      </c>
      <c r="S15" s="87">
        <v>0</v>
      </c>
      <c r="T15" s="87">
        <v>0</v>
      </c>
      <c r="U15" s="87">
        <v>34</v>
      </c>
      <c r="V15" s="87">
        <v>0</v>
      </c>
      <c r="W15" s="87">
        <v>10</v>
      </c>
      <c r="X15" s="87">
        <v>0</v>
      </c>
      <c r="Y15" s="87">
        <v>0</v>
      </c>
      <c r="Z15" s="87">
        <v>0</v>
      </c>
      <c r="AA15" s="119">
        <v>0</v>
      </c>
      <c r="AB15" s="100"/>
    </row>
    <row r="16" spans="1:28">
      <c r="A16" s="108" t="s">
        <v>54</v>
      </c>
      <c r="B16" s="82" t="s">
        <v>55</v>
      </c>
      <c r="C16" s="83">
        <v>24910</v>
      </c>
      <c r="D16" s="83">
        <v>8570</v>
      </c>
      <c r="E16" s="86">
        <v>33480</v>
      </c>
      <c r="F16" s="91">
        <v>70</v>
      </c>
      <c r="G16" s="91">
        <v>313</v>
      </c>
      <c r="H16" s="91">
        <v>0</v>
      </c>
      <c r="I16" s="91">
        <v>301</v>
      </c>
      <c r="J16" s="94">
        <v>458</v>
      </c>
      <c r="K16" s="91">
        <v>1142</v>
      </c>
      <c r="L16" s="86">
        <v>30800</v>
      </c>
      <c r="M16" s="87">
        <v>1090</v>
      </c>
      <c r="N16" s="87">
        <v>71</v>
      </c>
      <c r="O16" s="87">
        <v>313</v>
      </c>
      <c r="P16" s="87">
        <v>0</v>
      </c>
      <c r="Q16" s="87">
        <v>234</v>
      </c>
      <c r="R16" s="87">
        <v>120</v>
      </c>
      <c r="S16" s="87">
        <v>0</v>
      </c>
      <c r="T16" s="87">
        <v>24</v>
      </c>
      <c r="U16" s="87">
        <v>94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119">
        <v>234</v>
      </c>
      <c r="AB16" s="100"/>
    </row>
    <row r="17" spans="1:28">
      <c r="A17" s="108" t="s">
        <v>56</v>
      </c>
      <c r="B17" s="82" t="s">
        <v>57</v>
      </c>
      <c r="C17" s="83">
        <v>20775</v>
      </c>
      <c r="D17" s="83">
        <v>2064</v>
      </c>
      <c r="E17" s="86">
        <v>22839</v>
      </c>
      <c r="F17" s="91">
        <v>155</v>
      </c>
      <c r="G17" s="91">
        <v>249</v>
      </c>
      <c r="H17" s="91">
        <v>135</v>
      </c>
      <c r="I17" s="91">
        <v>116</v>
      </c>
      <c r="J17" s="94">
        <v>129</v>
      </c>
      <c r="K17" s="91">
        <v>784</v>
      </c>
      <c r="L17" s="86">
        <v>22839</v>
      </c>
      <c r="M17" s="87">
        <v>786</v>
      </c>
      <c r="N17" s="87">
        <v>155</v>
      </c>
      <c r="O17" s="87">
        <v>249</v>
      </c>
      <c r="P17" s="87">
        <v>135</v>
      </c>
      <c r="Q17" s="87">
        <v>116</v>
      </c>
      <c r="R17" s="87">
        <v>0</v>
      </c>
      <c r="S17" s="87">
        <v>0</v>
      </c>
      <c r="T17" s="87">
        <v>0</v>
      </c>
      <c r="U17" s="87">
        <v>0</v>
      </c>
      <c r="V17" s="87">
        <v>56</v>
      </c>
      <c r="W17" s="87">
        <v>0</v>
      </c>
      <c r="X17" s="87">
        <v>52</v>
      </c>
      <c r="Y17" s="87">
        <v>23</v>
      </c>
      <c r="Z17" s="87">
        <v>0</v>
      </c>
      <c r="AA17" s="119">
        <v>0</v>
      </c>
      <c r="AB17" s="100"/>
    </row>
    <row r="18" spans="1:28" ht="29.1">
      <c r="A18" s="108" t="s">
        <v>166</v>
      </c>
      <c r="B18" s="82" t="s">
        <v>63</v>
      </c>
      <c r="C18" s="83">
        <v>18760</v>
      </c>
      <c r="D18" s="83">
        <v>0</v>
      </c>
      <c r="E18" s="86">
        <v>18760</v>
      </c>
      <c r="F18" s="84">
        <v>0</v>
      </c>
      <c r="G18" s="84">
        <v>469</v>
      </c>
      <c r="H18" s="84">
        <v>0</v>
      </c>
      <c r="I18" s="84">
        <v>0</v>
      </c>
      <c r="J18" s="85">
        <v>0</v>
      </c>
      <c r="K18" s="85">
        <v>469</v>
      </c>
      <c r="L18" s="86">
        <v>18760</v>
      </c>
      <c r="M18" s="87">
        <v>504</v>
      </c>
      <c r="N18" s="87">
        <v>0</v>
      </c>
      <c r="O18" s="87">
        <v>504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119">
        <v>0</v>
      </c>
      <c r="AB18" s="100"/>
    </row>
    <row r="19" spans="1:28">
      <c r="A19" s="108" t="s">
        <v>59</v>
      </c>
      <c r="B19" s="82" t="s">
        <v>60</v>
      </c>
      <c r="C19" s="83">
        <v>21385</v>
      </c>
      <c r="D19" s="83">
        <v>8856</v>
      </c>
      <c r="E19" s="86">
        <v>30241</v>
      </c>
      <c r="F19" s="84">
        <v>365</v>
      </c>
      <c r="G19" s="84">
        <v>0</v>
      </c>
      <c r="H19" s="84">
        <v>365</v>
      </c>
      <c r="I19" s="84">
        <v>124</v>
      </c>
      <c r="J19" s="85">
        <v>410</v>
      </c>
      <c r="K19" s="85">
        <v>1264</v>
      </c>
      <c r="L19" s="86">
        <v>30001</v>
      </c>
      <c r="M19" s="87">
        <v>1296</v>
      </c>
      <c r="N19" s="87">
        <v>362</v>
      </c>
      <c r="O19" s="87">
        <v>371</v>
      </c>
      <c r="P19" s="87">
        <v>0</v>
      </c>
      <c r="Q19" s="87">
        <v>126</v>
      </c>
      <c r="R19" s="87">
        <v>202</v>
      </c>
      <c r="S19" s="87">
        <v>0</v>
      </c>
      <c r="T19" s="87">
        <v>83</v>
      </c>
      <c r="U19" s="87">
        <v>152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119">
        <v>0</v>
      </c>
      <c r="AB19" s="100"/>
    </row>
    <row r="20" spans="1:28">
      <c r="A20" s="108" t="s">
        <v>61</v>
      </c>
      <c r="B20" s="82" t="s">
        <v>60</v>
      </c>
      <c r="C20" s="83">
        <v>8040</v>
      </c>
      <c r="D20" s="83">
        <v>1860</v>
      </c>
      <c r="E20" s="86">
        <v>9900</v>
      </c>
      <c r="F20" s="84">
        <v>0</v>
      </c>
      <c r="G20" s="84">
        <v>201</v>
      </c>
      <c r="H20" s="84">
        <v>0</v>
      </c>
      <c r="I20" s="84">
        <v>0</v>
      </c>
      <c r="J20" s="85">
        <v>74</v>
      </c>
      <c r="K20" s="85">
        <v>275</v>
      </c>
      <c r="L20" s="86">
        <v>8790</v>
      </c>
      <c r="M20" s="87">
        <v>221</v>
      </c>
      <c r="N20" s="87">
        <v>0</v>
      </c>
      <c r="O20" s="87">
        <v>191</v>
      </c>
      <c r="P20" s="87">
        <v>0</v>
      </c>
      <c r="Q20" s="87">
        <v>0</v>
      </c>
      <c r="R20" s="87">
        <v>30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119">
        <v>0</v>
      </c>
      <c r="AB20" s="100"/>
    </row>
    <row r="21" spans="1:28">
      <c r="A21" s="111" t="s">
        <v>64</v>
      </c>
      <c r="B21" s="82" t="s">
        <v>65</v>
      </c>
      <c r="C21" s="83">
        <v>36800</v>
      </c>
      <c r="D21" s="83">
        <v>1190</v>
      </c>
      <c r="E21" s="86">
        <v>37990</v>
      </c>
      <c r="F21" s="84">
        <v>0</v>
      </c>
      <c r="G21" s="84">
        <v>804</v>
      </c>
      <c r="H21" s="84">
        <v>0</v>
      </c>
      <c r="I21" s="84">
        <v>116</v>
      </c>
      <c r="J21" s="85">
        <v>70</v>
      </c>
      <c r="K21" s="85">
        <v>990</v>
      </c>
      <c r="L21" s="86">
        <v>37616</v>
      </c>
      <c r="M21" s="87">
        <v>968</v>
      </c>
      <c r="N21" s="87">
        <v>0</v>
      </c>
      <c r="O21" s="87">
        <v>804</v>
      </c>
      <c r="P21" s="87">
        <v>0</v>
      </c>
      <c r="Q21" s="87">
        <v>116</v>
      </c>
      <c r="R21" s="87">
        <v>0</v>
      </c>
      <c r="S21" s="87">
        <v>0</v>
      </c>
      <c r="T21" s="87">
        <v>24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24</v>
      </c>
      <c r="AA21" s="119">
        <v>0</v>
      </c>
      <c r="AB21" s="100"/>
    </row>
    <row r="22" spans="1:28" ht="29.1">
      <c r="A22" s="108" t="s">
        <v>66</v>
      </c>
      <c r="B22" s="82" t="s">
        <v>60</v>
      </c>
      <c r="C22" s="83">
        <v>7540</v>
      </c>
      <c r="D22" s="83">
        <v>1677</v>
      </c>
      <c r="E22" s="86">
        <v>9217</v>
      </c>
      <c r="F22" s="84">
        <v>92</v>
      </c>
      <c r="G22" s="84">
        <v>177</v>
      </c>
      <c r="H22" s="84">
        <v>0</v>
      </c>
      <c r="I22" s="84">
        <v>0</v>
      </c>
      <c r="J22" s="85">
        <v>78</v>
      </c>
      <c r="K22" s="85">
        <v>347</v>
      </c>
      <c r="L22" s="86">
        <v>7373.6</v>
      </c>
      <c r="M22" s="87">
        <v>291</v>
      </c>
      <c r="N22" s="87">
        <v>92</v>
      </c>
      <c r="O22" s="87">
        <v>127</v>
      </c>
      <c r="P22" s="87">
        <v>0</v>
      </c>
      <c r="Q22" s="87">
        <v>0</v>
      </c>
      <c r="R22" s="87">
        <v>39</v>
      </c>
      <c r="S22" s="87">
        <v>0</v>
      </c>
      <c r="T22" s="87">
        <v>33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119">
        <v>0</v>
      </c>
      <c r="AB22" s="100"/>
    </row>
    <row r="23" spans="1:28" ht="29.1">
      <c r="A23" s="108" t="s">
        <v>167</v>
      </c>
      <c r="B23" s="82" t="s">
        <v>33</v>
      </c>
      <c r="C23" s="83">
        <v>38200</v>
      </c>
      <c r="D23" s="83">
        <v>2938</v>
      </c>
      <c r="E23" s="86">
        <v>41138</v>
      </c>
      <c r="F23" s="84">
        <v>0</v>
      </c>
      <c r="G23" s="84">
        <v>750</v>
      </c>
      <c r="H23" s="84">
        <v>47</v>
      </c>
      <c r="I23" s="84">
        <v>158</v>
      </c>
      <c r="J23" s="85">
        <v>161</v>
      </c>
      <c r="K23" s="85">
        <v>1116</v>
      </c>
      <c r="L23" s="86">
        <v>30234</v>
      </c>
      <c r="M23" s="87">
        <v>769</v>
      </c>
      <c r="N23" s="87">
        <v>0</v>
      </c>
      <c r="O23" s="87">
        <v>591</v>
      </c>
      <c r="P23" s="87">
        <v>43</v>
      </c>
      <c r="Q23" s="87">
        <v>0</v>
      </c>
      <c r="R23" s="87">
        <v>135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119">
        <v>0</v>
      </c>
      <c r="AB23" s="100"/>
    </row>
    <row r="24" spans="1:28">
      <c r="A24" s="108" t="s">
        <v>147</v>
      </c>
      <c r="B24" s="82" t="s">
        <v>40</v>
      </c>
      <c r="C24" s="83">
        <v>17800</v>
      </c>
      <c r="D24" s="83">
        <v>4025</v>
      </c>
      <c r="E24" s="86">
        <v>21825</v>
      </c>
      <c r="F24" s="91">
        <v>0</v>
      </c>
      <c r="G24" s="91">
        <v>423</v>
      </c>
      <c r="H24" s="91">
        <v>0</v>
      </c>
      <c r="I24" s="91">
        <v>22</v>
      </c>
      <c r="J24" s="94">
        <v>164</v>
      </c>
      <c r="K24" s="91">
        <v>609</v>
      </c>
      <c r="L24" s="86">
        <v>21107</v>
      </c>
      <c r="M24" s="87">
        <v>1177</v>
      </c>
      <c r="N24" s="87">
        <v>0</v>
      </c>
      <c r="O24" s="87">
        <v>667</v>
      </c>
      <c r="P24" s="87">
        <v>0</v>
      </c>
      <c r="Q24" s="87">
        <v>0</v>
      </c>
      <c r="R24" s="87">
        <v>489</v>
      </c>
      <c r="S24" s="87">
        <v>0</v>
      </c>
      <c r="T24" s="87">
        <v>0</v>
      </c>
      <c r="U24" s="87">
        <v>21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119">
        <v>0</v>
      </c>
      <c r="AB24" s="100"/>
    </row>
    <row r="25" spans="1:28">
      <c r="A25" s="108" t="s">
        <v>69</v>
      </c>
      <c r="B25" s="82" t="s">
        <v>52</v>
      </c>
      <c r="C25" s="83">
        <v>9650</v>
      </c>
      <c r="D25" s="83">
        <v>0</v>
      </c>
      <c r="E25" s="86">
        <v>9650</v>
      </c>
      <c r="F25" s="91">
        <v>154</v>
      </c>
      <c r="G25" s="91">
        <v>0</v>
      </c>
      <c r="H25" s="91">
        <v>222</v>
      </c>
      <c r="I25" s="91">
        <v>0</v>
      </c>
      <c r="J25" s="94">
        <v>0</v>
      </c>
      <c r="K25" s="91">
        <v>376</v>
      </c>
      <c r="L25" s="86">
        <v>9650</v>
      </c>
      <c r="M25" s="87">
        <v>362</v>
      </c>
      <c r="N25" s="87">
        <v>140</v>
      </c>
      <c r="O25" s="87">
        <v>0</v>
      </c>
      <c r="P25" s="87">
        <v>222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119">
        <v>0</v>
      </c>
      <c r="AB25" s="100"/>
    </row>
    <row r="26" spans="1:28">
      <c r="A26" s="108" t="s">
        <v>168</v>
      </c>
      <c r="B26" s="95" t="s">
        <v>63</v>
      </c>
      <c r="C26" s="83">
        <v>12600</v>
      </c>
      <c r="D26" s="83">
        <v>0</v>
      </c>
      <c r="E26" s="86">
        <v>12600</v>
      </c>
      <c r="F26" s="84">
        <v>0</v>
      </c>
      <c r="G26" s="84">
        <v>315</v>
      </c>
      <c r="H26" s="84">
        <v>0</v>
      </c>
      <c r="I26" s="84">
        <v>0</v>
      </c>
      <c r="J26" s="85">
        <v>0</v>
      </c>
      <c r="K26" s="85">
        <v>315</v>
      </c>
      <c r="L26" s="86">
        <v>11440</v>
      </c>
      <c r="M26" s="87">
        <v>283</v>
      </c>
      <c r="N26" s="87">
        <v>0</v>
      </c>
      <c r="O26" s="87">
        <v>283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119">
        <v>0</v>
      </c>
      <c r="AB26" s="100"/>
    </row>
    <row r="27" spans="1:28">
      <c r="A27" s="108" t="s">
        <v>72</v>
      </c>
      <c r="B27" s="82" t="s">
        <v>63</v>
      </c>
      <c r="C27" s="83">
        <v>30920</v>
      </c>
      <c r="D27" s="83">
        <v>0</v>
      </c>
      <c r="E27" s="86">
        <v>30920</v>
      </c>
      <c r="F27" s="91">
        <v>0</v>
      </c>
      <c r="G27" s="91">
        <v>660</v>
      </c>
      <c r="H27" s="91">
        <v>0</v>
      </c>
      <c r="I27" s="91">
        <v>113</v>
      </c>
      <c r="J27" s="94">
        <v>0</v>
      </c>
      <c r="K27" s="91">
        <v>773</v>
      </c>
      <c r="L27" s="86">
        <v>29760</v>
      </c>
      <c r="M27" s="87">
        <v>743</v>
      </c>
      <c r="N27" s="87">
        <v>0</v>
      </c>
      <c r="O27" s="87">
        <v>659</v>
      </c>
      <c r="P27" s="87">
        <v>0</v>
      </c>
      <c r="Q27" s="87">
        <v>84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119">
        <v>0</v>
      </c>
      <c r="AB27" s="100"/>
    </row>
    <row r="28" spans="1:28">
      <c r="A28" s="108" t="s">
        <v>73</v>
      </c>
      <c r="B28" s="82" t="s">
        <v>74</v>
      </c>
      <c r="C28" s="83">
        <v>43040</v>
      </c>
      <c r="D28" s="83">
        <v>8100</v>
      </c>
      <c r="E28" s="86">
        <v>51140</v>
      </c>
      <c r="F28" s="91">
        <v>0</v>
      </c>
      <c r="G28" s="91">
        <v>990</v>
      </c>
      <c r="H28" s="91">
        <v>0</v>
      </c>
      <c r="I28" s="91">
        <v>86</v>
      </c>
      <c r="J28" s="94">
        <v>360</v>
      </c>
      <c r="K28" s="91">
        <v>1436</v>
      </c>
      <c r="L28" s="86">
        <v>51140</v>
      </c>
      <c r="M28" s="87">
        <v>1421</v>
      </c>
      <c r="N28" s="87">
        <v>0</v>
      </c>
      <c r="O28" s="87">
        <v>976</v>
      </c>
      <c r="P28" s="87">
        <v>0</v>
      </c>
      <c r="Q28" s="87">
        <v>85</v>
      </c>
      <c r="R28" s="87">
        <v>180</v>
      </c>
      <c r="S28" s="87">
        <v>0</v>
      </c>
      <c r="T28" s="87">
        <v>0</v>
      </c>
      <c r="U28" s="87">
        <v>180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119">
        <v>0</v>
      </c>
      <c r="AB28" s="100"/>
    </row>
    <row r="29" spans="1:28">
      <c r="A29" s="108" t="s">
        <v>76</v>
      </c>
      <c r="B29" s="82" t="s">
        <v>77</v>
      </c>
      <c r="C29" s="83">
        <v>19200</v>
      </c>
      <c r="D29" s="83">
        <v>17945</v>
      </c>
      <c r="E29" s="86">
        <v>37145</v>
      </c>
      <c r="F29" s="84">
        <v>0</v>
      </c>
      <c r="G29" s="84">
        <v>160</v>
      </c>
      <c r="H29" s="84">
        <v>0</v>
      </c>
      <c r="I29" s="84">
        <v>320</v>
      </c>
      <c r="J29" s="85">
        <v>779</v>
      </c>
      <c r="K29" s="85">
        <v>1259</v>
      </c>
      <c r="L29" s="86">
        <v>30577</v>
      </c>
      <c r="M29" s="87">
        <v>1045</v>
      </c>
      <c r="N29" s="87">
        <v>0</v>
      </c>
      <c r="O29" s="87">
        <v>69</v>
      </c>
      <c r="P29" s="87">
        <v>0</v>
      </c>
      <c r="Q29" s="87">
        <v>319</v>
      </c>
      <c r="R29" s="87">
        <v>484</v>
      </c>
      <c r="S29" s="87">
        <v>0</v>
      </c>
      <c r="T29" s="87">
        <v>30</v>
      </c>
      <c r="U29" s="87">
        <v>0</v>
      </c>
      <c r="V29" s="87">
        <v>0</v>
      </c>
      <c r="W29" s="87">
        <v>0</v>
      </c>
      <c r="X29" s="87">
        <v>50</v>
      </c>
      <c r="Y29" s="87">
        <v>34</v>
      </c>
      <c r="Z29" s="87">
        <v>0</v>
      </c>
      <c r="AA29" s="119">
        <v>59</v>
      </c>
      <c r="AB29" s="100"/>
    </row>
    <row r="30" spans="1:28">
      <c r="A30" s="108" t="s">
        <v>78</v>
      </c>
      <c r="B30" s="82" t="s">
        <v>79</v>
      </c>
      <c r="C30" s="83">
        <v>7720</v>
      </c>
      <c r="D30" s="83">
        <v>2150</v>
      </c>
      <c r="E30" s="86">
        <v>9870</v>
      </c>
      <c r="F30" s="84">
        <v>0</v>
      </c>
      <c r="G30" s="84">
        <v>193</v>
      </c>
      <c r="H30" s="84">
        <v>0</v>
      </c>
      <c r="I30" s="84">
        <v>0</v>
      </c>
      <c r="J30" s="85">
        <v>86</v>
      </c>
      <c r="K30" s="85">
        <v>279</v>
      </c>
      <c r="L30" s="86">
        <v>8390</v>
      </c>
      <c r="M30" s="87">
        <v>230</v>
      </c>
      <c r="N30" s="87">
        <v>0</v>
      </c>
      <c r="O30" s="87">
        <v>143</v>
      </c>
      <c r="P30" s="87">
        <v>0</v>
      </c>
      <c r="Q30" s="87">
        <v>0</v>
      </c>
      <c r="R30" s="87">
        <v>87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119">
        <v>0</v>
      </c>
      <c r="AB30" s="100"/>
    </row>
    <row r="31" spans="1:28" ht="29.1">
      <c r="A31" s="108" t="s">
        <v>80</v>
      </c>
      <c r="B31" s="82" t="s">
        <v>60</v>
      </c>
      <c r="C31" s="83">
        <v>8520</v>
      </c>
      <c r="D31" s="83">
        <v>0</v>
      </c>
      <c r="E31" s="86">
        <v>8520</v>
      </c>
      <c r="F31" s="84">
        <v>0</v>
      </c>
      <c r="G31" s="84">
        <v>33</v>
      </c>
      <c r="H31" s="84">
        <v>180</v>
      </c>
      <c r="I31" s="84">
        <v>0</v>
      </c>
      <c r="J31" s="85">
        <v>0</v>
      </c>
      <c r="K31" s="85">
        <v>213</v>
      </c>
      <c r="L31" s="86">
        <v>8520</v>
      </c>
      <c r="M31" s="87">
        <v>227</v>
      </c>
      <c r="N31" s="87">
        <v>0</v>
      </c>
      <c r="O31" s="87">
        <v>47</v>
      </c>
      <c r="P31" s="87">
        <v>180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119">
        <v>0</v>
      </c>
      <c r="AB31" s="100"/>
    </row>
    <row r="32" spans="1:28" ht="29.1">
      <c r="A32" s="108" t="s">
        <v>149</v>
      </c>
      <c r="B32" s="82" t="s">
        <v>40</v>
      </c>
      <c r="C32" s="83">
        <v>38500</v>
      </c>
      <c r="D32" s="83">
        <v>3750</v>
      </c>
      <c r="E32" s="86">
        <v>42250</v>
      </c>
      <c r="F32" s="84">
        <v>636</v>
      </c>
      <c r="G32" s="84">
        <v>165</v>
      </c>
      <c r="H32" s="84">
        <v>512</v>
      </c>
      <c r="I32" s="84">
        <v>206</v>
      </c>
      <c r="J32" s="85">
        <v>150</v>
      </c>
      <c r="K32" s="85">
        <v>1669</v>
      </c>
      <c r="L32" s="86">
        <v>37398</v>
      </c>
      <c r="M32" s="87">
        <v>1643</v>
      </c>
      <c r="N32" s="87">
        <v>706</v>
      </c>
      <c r="O32" s="87">
        <v>172</v>
      </c>
      <c r="P32" s="87">
        <v>514</v>
      </c>
      <c r="Q32" s="87">
        <v>77</v>
      </c>
      <c r="R32" s="87">
        <v>174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119">
        <v>0</v>
      </c>
      <c r="AB32" s="100"/>
    </row>
    <row r="33" spans="1:28">
      <c r="A33" s="108" t="s">
        <v>169</v>
      </c>
      <c r="B33" s="82" t="s">
        <v>170</v>
      </c>
      <c r="C33" s="83">
        <v>8015</v>
      </c>
      <c r="D33" s="83">
        <v>0</v>
      </c>
      <c r="E33" s="86">
        <v>8015</v>
      </c>
      <c r="F33" s="91">
        <v>0</v>
      </c>
      <c r="G33" s="91">
        <v>229</v>
      </c>
      <c r="H33" s="91">
        <v>0</v>
      </c>
      <c r="I33" s="91">
        <v>0</v>
      </c>
      <c r="J33" s="94">
        <v>0</v>
      </c>
      <c r="K33" s="91">
        <v>229</v>
      </c>
      <c r="L33" s="86">
        <v>12126</v>
      </c>
      <c r="M33" s="87">
        <v>170</v>
      </c>
      <c r="N33" s="87">
        <v>0</v>
      </c>
      <c r="O33" s="87">
        <v>170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119">
        <v>0</v>
      </c>
      <c r="AB33" s="100"/>
    </row>
    <row r="34" spans="1:28" ht="29.1">
      <c r="A34" s="108" t="s">
        <v>145</v>
      </c>
      <c r="B34" s="82" t="s">
        <v>63</v>
      </c>
      <c r="C34" s="83">
        <v>15640</v>
      </c>
      <c r="D34" s="83">
        <v>7500</v>
      </c>
      <c r="E34" s="86">
        <v>23140</v>
      </c>
      <c r="F34" s="84">
        <v>0</v>
      </c>
      <c r="G34" s="84">
        <v>391</v>
      </c>
      <c r="H34" s="84">
        <v>0</v>
      </c>
      <c r="I34" s="84">
        <v>0</v>
      </c>
      <c r="J34" s="85">
        <v>300</v>
      </c>
      <c r="K34" s="85">
        <v>691</v>
      </c>
      <c r="L34" s="86">
        <v>23140</v>
      </c>
      <c r="M34" s="87">
        <v>740</v>
      </c>
      <c r="N34" s="87">
        <v>0</v>
      </c>
      <c r="O34" s="87">
        <v>396</v>
      </c>
      <c r="P34" s="87">
        <v>0</v>
      </c>
      <c r="Q34" s="87">
        <v>0</v>
      </c>
      <c r="R34" s="87">
        <v>344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119">
        <v>0</v>
      </c>
      <c r="AB34" s="100"/>
    </row>
    <row r="35" spans="1:28">
      <c r="A35" s="108" t="s">
        <v>120</v>
      </c>
      <c r="B35" s="82" t="s">
        <v>118</v>
      </c>
      <c r="C35" s="83">
        <v>53035</v>
      </c>
      <c r="D35" s="83">
        <v>10014</v>
      </c>
      <c r="E35" s="86">
        <v>63049</v>
      </c>
      <c r="F35" s="91">
        <v>23</v>
      </c>
      <c r="G35" s="91">
        <v>1250</v>
      </c>
      <c r="H35" s="91">
        <v>23</v>
      </c>
      <c r="I35" s="91">
        <v>50</v>
      </c>
      <c r="J35" s="94">
        <v>533</v>
      </c>
      <c r="K35" s="91">
        <v>1879</v>
      </c>
      <c r="L35" s="86">
        <v>62009</v>
      </c>
      <c r="M35" s="87">
        <v>1909</v>
      </c>
      <c r="N35" s="87">
        <v>23</v>
      </c>
      <c r="O35" s="87">
        <v>1250</v>
      </c>
      <c r="P35" s="87">
        <v>23</v>
      </c>
      <c r="Q35" s="87">
        <v>50</v>
      </c>
      <c r="R35" s="87">
        <v>0</v>
      </c>
      <c r="S35" s="87">
        <v>0</v>
      </c>
      <c r="T35" s="87">
        <v>418</v>
      </c>
      <c r="U35" s="87">
        <v>50</v>
      </c>
      <c r="V35" s="87">
        <v>0</v>
      </c>
      <c r="W35" s="87">
        <v>0</v>
      </c>
      <c r="X35" s="87">
        <v>0</v>
      </c>
      <c r="Y35" s="87">
        <v>0</v>
      </c>
      <c r="Z35" s="87">
        <v>65</v>
      </c>
      <c r="AA35" s="119">
        <v>30</v>
      </c>
      <c r="AB35" s="100"/>
    </row>
    <row r="36" spans="1:28">
      <c r="A36" s="108" t="s">
        <v>83</v>
      </c>
      <c r="B36" s="82" t="s">
        <v>49</v>
      </c>
      <c r="C36" s="83">
        <v>18440</v>
      </c>
      <c r="D36" s="83">
        <v>547</v>
      </c>
      <c r="E36" s="86">
        <v>18987</v>
      </c>
      <c r="F36" s="84">
        <v>0</v>
      </c>
      <c r="G36" s="84">
        <v>461</v>
      </c>
      <c r="H36" s="84">
        <v>0</v>
      </c>
      <c r="I36" s="84">
        <v>0</v>
      </c>
      <c r="J36" s="85">
        <v>36</v>
      </c>
      <c r="K36" s="85">
        <v>497</v>
      </c>
      <c r="L36" s="86">
        <v>18440</v>
      </c>
      <c r="M36" s="87">
        <v>442</v>
      </c>
      <c r="N36" s="87">
        <v>0</v>
      </c>
      <c r="O36" s="87">
        <v>442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119">
        <v>0</v>
      </c>
      <c r="AB36" s="100"/>
    </row>
    <row r="37" spans="1:28">
      <c r="A37" s="108" t="s">
        <v>171</v>
      </c>
      <c r="B37" s="82" t="s">
        <v>85</v>
      </c>
      <c r="C37" s="83">
        <v>9200</v>
      </c>
      <c r="D37" s="83">
        <v>0</v>
      </c>
      <c r="E37" s="86">
        <v>9200</v>
      </c>
      <c r="F37" s="84">
        <v>0</v>
      </c>
      <c r="G37" s="84">
        <v>180</v>
      </c>
      <c r="H37" s="84">
        <v>0</v>
      </c>
      <c r="I37" s="84">
        <v>0</v>
      </c>
      <c r="J37" s="85">
        <v>0</v>
      </c>
      <c r="K37" s="85">
        <v>180</v>
      </c>
      <c r="L37" s="86">
        <v>9120</v>
      </c>
      <c r="M37" s="87">
        <v>228</v>
      </c>
      <c r="N37" s="87">
        <v>0</v>
      </c>
      <c r="O37" s="87">
        <v>180</v>
      </c>
      <c r="P37" s="87">
        <v>48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119">
        <v>0</v>
      </c>
      <c r="AB37" s="100"/>
    </row>
    <row r="38" spans="1:28">
      <c r="A38" s="108" t="s">
        <v>86</v>
      </c>
      <c r="B38" s="82" t="s">
        <v>74</v>
      </c>
      <c r="C38" s="83">
        <v>35380</v>
      </c>
      <c r="D38" s="83">
        <v>6656</v>
      </c>
      <c r="E38" s="86">
        <v>42036</v>
      </c>
      <c r="F38" s="91">
        <v>388</v>
      </c>
      <c r="G38" s="91">
        <v>776</v>
      </c>
      <c r="H38" s="91">
        <v>0</v>
      </c>
      <c r="I38" s="91">
        <v>100</v>
      </c>
      <c r="J38" s="94">
        <v>335</v>
      </c>
      <c r="K38" s="91">
        <v>1599</v>
      </c>
      <c r="L38" s="86">
        <v>40666</v>
      </c>
      <c r="M38" s="87">
        <v>1724</v>
      </c>
      <c r="N38" s="87">
        <v>388</v>
      </c>
      <c r="O38" s="87">
        <v>834</v>
      </c>
      <c r="P38" s="87">
        <v>0</v>
      </c>
      <c r="Q38" s="87">
        <v>101</v>
      </c>
      <c r="R38" s="88">
        <v>162</v>
      </c>
      <c r="S38" s="88">
        <v>0</v>
      </c>
      <c r="T38" s="88">
        <v>14</v>
      </c>
      <c r="U38" s="88">
        <v>121</v>
      </c>
      <c r="V38" s="88">
        <v>0</v>
      </c>
      <c r="W38" s="88">
        <v>0</v>
      </c>
      <c r="X38" s="88">
        <v>24</v>
      </c>
      <c r="Y38" s="88">
        <v>0</v>
      </c>
      <c r="Z38" s="88">
        <v>0</v>
      </c>
      <c r="AA38" s="109">
        <v>80</v>
      </c>
      <c r="AB38" s="100"/>
    </row>
    <row r="39" spans="1:28">
      <c r="A39" s="108" t="s">
        <v>172</v>
      </c>
      <c r="B39" s="82" t="s">
        <v>63</v>
      </c>
      <c r="C39" s="83">
        <v>15640</v>
      </c>
      <c r="D39" s="83">
        <v>7500</v>
      </c>
      <c r="E39" s="86">
        <v>23140</v>
      </c>
      <c r="F39" s="84">
        <v>0</v>
      </c>
      <c r="G39" s="84">
        <v>391</v>
      </c>
      <c r="H39" s="84">
        <v>0</v>
      </c>
      <c r="I39" s="84">
        <v>0</v>
      </c>
      <c r="J39" s="85">
        <v>300</v>
      </c>
      <c r="K39" s="85">
        <v>691</v>
      </c>
      <c r="L39" s="86">
        <v>23140</v>
      </c>
      <c r="M39" s="87">
        <v>714</v>
      </c>
      <c r="N39" s="87">
        <v>0</v>
      </c>
      <c r="O39" s="87">
        <v>396</v>
      </c>
      <c r="P39" s="87">
        <v>0</v>
      </c>
      <c r="Q39" s="87">
        <v>0</v>
      </c>
      <c r="R39" s="87">
        <v>300</v>
      </c>
      <c r="S39" s="87">
        <v>0</v>
      </c>
      <c r="T39" s="87">
        <v>0</v>
      </c>
      <c r="U39" s="87">
        <v>18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119">
        <v>0</v>
      </c>
      <c r="AB39" s="100"/>
    </row>
    <row r="40" spans="1:28">
      <c r="A40" s="108" t="s">
        <v>88</v>
      </c>
      <c r="B40" s="82" t="s">
        <v>89</v>
      </c>
      <c r="C40" s="83">
        <v>49600</v>
      </c>
      <c r="D40" s="83">
        <v>0</v>
      </c>
      <c r="E40" s="86">
        <v>49600</v>
      </c>
      <c r="F40" s="84">
        <v>0</v>
      </c>
      <c r="G40" s="84">
        <v>1240</v>
      </c>
      <c r="H40" s="84">
        <v>0</v>
      </c>
      <c r="I40" s="84">
        <v>0</v>
      </c>
      <c r="J40" s="85">
        <v>0</v>
      </c>
      <c r="K40" s="85">
        <v>1240</v>
      </c>
      <c r="L40" s="86">
        <v>49600</v>
      </c>
      <c r="M40" s="87">
        <v>1283</v>
      </c>
      <c r="N40" s="87">
        <v>0</v>
      </c>
      <c r="O40" s="87">
        <v>1283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119">
        <v>0</v>
      </c>
      <c r="AB40" s="100"/>
    </row>
    <row r="41" spans="1:28">
      <c r="A41" s="108" t="s">
        <v>151</v>
      </c>
      <c r="B41" s="82" t="s">
        <v>91</v>
      </c>
      <c r="C41" s="83">
        <v>21685</v>
      </c>
      <c r="D41" s="83">
        <v>5192</v>
      </c>
      <c r="E41" s="86">
        <v>26877</v>
      </c>
      <c r="F41" s="84">
        <v>41</v>
      </c>
      <c r="G41" s="84">
        <v>413</v>
      </c>
      <c r="H41" s="84">
        <v>0</v>
      </c>
      <c r="I41" s="84">
        <v>124</v>
      </c>
      <c r="J41" s="85">
        <v>315</v>
      </c>
      <c r="K41" s="85">
        <v>893</v>
      </c>
      <c r="L41" s="86">
        <v>26173</v>
      </c>
      <c r="M41" s="87">
        <v>589</v>
      </c>
      <c r="N41" s="87">
        <v>0</v>
      </c>
      <c r="O41" s="87">
        <v>272</v>
      </c>
      <c r="P41" s="87">
        <v>0</v>
      </c>
      <c r="Q41" s="87">
        <v>46</v>
      </c>
      <c r="R41" s="87">
        <v>0</v>
      </c>
      <c r="S41" s="87">
        <v>0</v>
      </c>
      <c r="T41" s="87">
        <v>44</v>
      </c>
      <c r="U41" s="87">
        <v>16</v>
      </c>
      <c r="V41" s="87">
        <v>0</v>
      </c>
      <c r="W41" s="87">
        <v>0</v>
      </c>
      <c r="X41" s="87">
        <v>44</v>
      </c>
      <c r="Y41" s="87">
        <v>0</v>
      </c>
      <c r="Z41" s="87">
        <v>167</v>
      </c>
      <c r="AA41" s="119">
        <v>0</v>
      </c>
      <c r="AB41" s="100"/>
    </row>
    <row r="42" spans="1:28">
      <c r="A42" s="108" t="s">
        <v>92</v>
      </c>
      <c r="B42" s="82" t="s">
        <v>77</v>
      </c>
      <c r="C42" s="83">
        <v>19200</v>
      </c>
      <c r="D42" s="83">
        <v>17945</v>
      </c>
      <c r="E42" s="86">
        <v>37145</v>
      </c>
      <c r="F42" s="84">
        <v>0</v>
      </c>
      <c r="G42" s="84">
        <v>160</v>
      </c>
      <c r="H42" s="84">
        <v>0</v>
      </c>
      <c r="I42" s="84">
        <v>320</v>
      </c>
      <c r="J42" s="85">
        <v>779</v>
      </c>
      <c r="K42" s="85">
        <v>1259</v>
      </c>
      <c r="L42" s="86">
        <v>29826</v>
      </c>
      <c r="M42" s="87">
        <v>1024</v>
      </c>
      <c r="N42" s="87">
        <v>0</v>
      </c>
      <c r="O42" s="87">
        <v>59</v>
      </c>
      <c r="P42" s="87">
        <v>0</v>
      </c>
      <c r="Q42" s="87">
        <v>304</v>
      </c>
      <c r="R42" s="88">
        <v>487</v>
      </c>
      <c r="S42" s="88">
        <v>0</v>
      </c>
      <c r="T42" s="88">
        <v>30</v>
      </c>
      <c r="U42" s="88">
        <v>0</v>
      </c>
      <c r="V42" s="88">
        <v>0</v>
      </c>
      <c r="W42" s="88">
        <v>0</v>
      </c>
      <c r="X42" s="88">
        <v>50</v>
      </c>
      <c r="Y42" s="88">
        <v>35</v>
      </c>
      <c r="Z42" s="88">
        <v>0</v>
      </c>
      <c r="AA42" s="109">
        <v>59</v>
      </c>
      <c r="AB42" s="100"/>
    </row>
    <row r="43" spans="1:28">
      <c r="A43" s="108" t="s">
        <v>152</v>
      </c>
      <c r="B43" s="82" t="s">
        <v>94</v>
      </c>
      <c r="C43" s="83">
        <v>17960</v>
      </c>
      <c r="D43" s="83">
        <v>1080</v>
      </c>
      <c r="E43" s="86">
        <v>19040</v>
      </c>
      <c r="F43" s="84">
        <v>0</v>
      </c>
      <c r="G43" s="84">
        <v>0</v>
      </c>
      <c r="H43" s="84">
        <v>190</v>
      </c>
      <c r="I43" s="84">
        <v>259</v>
      </c>
      <c r="J43" s="85">
        <v>27</v>
      </c>
      <c r="K43" s="85">
        <v>476</v>
      </c>
      <c r="L43" s="86">
        <v>18120</v>
      </c>
      <c r="M43" s="87">
        <v>444</v>
      </c>
      <c r="N43" s="87">
        <v>0</v>
      </c>
      <c r="O43" s="87">
        <v>0</v>
      </c>
      <c r="P43" s="87">
        <v>194</v>
      </c>
      <c r="Q43" s="87">
        <v>244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6</v>
      </c>
      <c r="X43" s="87">
        <v>0</v>
      </c>
      <c r="Y43" s="87">
        <v>0</v>
      </c>
      <c r="Z43" s="87">
        <v>0</v>
      </c>
      <c r="AA43" s="119">
        <v>0</v>
      </c>
      <c r="AB43" s="100"/>
    </row>
    <row r="44" spans="1:28">
      <c r="A44" s="108" t="s">
        <v>95</v>
      </c>
      <c r="B44" s="82" t="s">
        <v>49</v>
      </c>
      <c r="C44" s="83">
        <v>25240</v>
      </c>
      <c r="D44" s="83">
        <v>1350</v>
      </c>
      <c r="E44" s="86">
        <v>26590</v>
      </c>
      <c r="F44" s="84">
        <v>0</v>
      </c>
      <c r="G44" s="84">
        <v>631</v>
      </c>
      <c r="H44" s="84">
        <v>0</v>
      </c>
      <c r="I44" s="84">
        <v>0</v>
      </c>
      <c r="J44" s="85">
        <v>54</v>
      </c>
      <c r="K44" s="85">
        <v>685</v>
      </c>
      <c r="L44" s="86">
        <v>26590</v>
      </c>
      <c r="M44" s="87">
        <v>692</v>
      </c>
      <c r="N44" s="87">
        <v>0</v>
      </c>
      <c r="O44" s="87">
        <v>632</v>
      </c>
      <c r="P44" s="87">
        <v>0</v>
      </c>
      <c r="Q44" s="87">
        <v>0</v>
      </c>
      <c r="R44" s="87">
        <v>60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119">
        <v>0</v>
      </c>
      <c r="AB44" s="100"/>
    </row>
    <row r="45" spans="1:28">
      <c r="A45" s="108" t="s">
        <v>96</v>
      </c>
      <c r="B45" s="82" t="s">
        <v>49</v>
      </c>
      <c r="C45" s="83">
        <v>40520</v>
      </c>
      <c r="D45" s="83">
        <v>2750</v>
      </c>
      <c r="E45" s="86">
        <v>43270</v>
      </c>
      <c r="F45" s="84">
        <v>0</v>
      </c>
      <c r="G45" s="84">
        <v>1013</v>
      </c>
      <c r="H45" s="84">
        <v>0</v>
      </c>
      <c r="I45" s="84">
        <v>0</v>
      </c>
      <c r="J45" s="85">
        <v>130</v>
      </c>
      <c r="K45" s="85">
        <v>1143</v>
      </c>
      <c r="L45" s="86">
        <v>43270</v>
      </c>
      <c r="M45" s="87">
        <v>1139</v>
      </c>
      <c r="N45" s="87">
        <v>0</v>
      </c>
      <c r="O45" s="87">
        <v>1009</v>
      </c>
      <c r="P45" s="87">
        <v>0</v>
      </c>
      <c r="Q45" s="87">
        <v>0</v>
      </c>
      <c r="R45" s="87">
        <v>80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119">
        <v>50</v>
      </c>
      <c r="AB45" s="100"/>
    </row>
    <row r="46" spans="1:28" ht="29.1">
      <c r="A46" s="108" t="s">
        <v>97</v>
      </c>
      <c r="B46" s="82" t="s">
        <v>98</v>
      </c>
      <c r="C46" s="83">
        <v>13200</v>
      </c>
      <c r="D46" s="83">
        <v>100</v>
      </c>
      <c r="E46" s="86">
        <v>13300</v>
      </c>
      <c r="F46" s="91">
        <v>800</v>
      </c>
      <c r="G46" s="91">
        <v>180</v>
      </c>
      <c r="H46" s="91">
        <v>50</v>
      </c>
      <c r="I46" s="91">
        <v>0</v>
      </c>
      <c r="J46" s="94">
        <v>5</v>
      </c>
      <c r="K46" s="91">
        <v>1035</v>
      </c>
      <c r="L46" s="86">
        <v>13015</v>
      </c>
      <c r="M46" s="87">
        <v>971</v>
      </c>
      <c r="N46" s="87">
        <v>747</v>
      </c>
      <c r="O46" s="87">
        <v>175</v>
      </c>
      <c r="P46" s="87">
        <v>44</v>
      </c>
      <c r="Q46" s="87">
        <v>0</v>
      </c>
      <c r="R46" s="87">
        <v>0</v>
      </c>
      <c r="S46" s="87">
        <v>0</v>
      </c>
      <c r="T46" s="87">
        <v>0</v>
      </c>
      <c r="U46" s="87">
        <v>5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119">
        <v>0</v>
      </c>
      <c r="AB46" s="100"/>
    </row>
    <row r="47" spans="1:28">
      <c r="A47" s="108" t="s">
        <v>153</v>
      </c>
      <c r="B47" s="82" t="s">
        <v>65</v>
      </c>
      <c r="C47" s="83">
        <v>16240</v>
      </c>
      <c r="D47" s="83">
        <v>1380</v>
      </c>
      <c r="E47" s="86">
        <v>17620</v>
      </c>
      <c r="F47" s="96">
        <v>0</v>
      </c>
      <c r="G47" s="96">
        <v>369</v>
      </c>
      <c r="H47" s="96">
        <v>0</v>
      </c>
      <c r="I47" s="96">
        <v>37</v>
      </c>
      <c r="J47" s="94">
        <v>69</v>
      </c>
      <c r="K47" s="94">
        <v>475</v>
      </c>
      <c r="L47" s="86">
        <v>17620</v>
      </c>
      <c r="M47" s="87">
        <v>654</v>
      </c>
      <c r="N47" s="87">
        <v>0</v>
      </c>
      <c r="O47" s="87">
        <v>397</v>
      </c>
      <c r="P47" s="87">
        <v>18</v>
      </c>
      <c r="Q47" s="87">
        <v>57</v>
      </c>
      <c r="R47" s="87">
        <v>0</v>
      </c>
      <c r="S47" s="87">
        <v>0</v>
      </c>
      <c r="T47" s="87">
        <v>0</v>
      </c>
      <c r="U47" s="87">
        <v>182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119">
        <v>0</v>
      </c>
      <c r="AB47" s="100"/>
    </row>
    <row r="48" spans="1:28">
      <c r="A48" s="108" t="s">
        <v>100</v>
      </c>
      <c r="B48" s="82" t="s">
        <v>40</v>
      </c>
      <c r="C48" s="83">
        <v>18000</v>
      </c>
      <c r="D48" s="83">
        <v>0</v>
      </c>
      <c r="E48" s="86">
        <v>18000</v>
      </c>
      <c r="F48" s="91">
        <v>0</v>
      </c>
      <c r="G48" s="91">
        <v>450</v>
      </c>
      <c r="H48" s="91">
        <v>0</v>
      </c>
      <c r="I48" s="91">
        <v>0</v>
      </c>
      <c r="J48" s="94">
        <v>0</v>
      </c>
      <c r="K48" s="91">
        <v>450</v>
      </c>
      <c r="L48" s="86">
        <v>18000</v>
      </c>
      <c r="M48" s="87">
        <v>447</v>
      </c>
      <c r="N48" s="87">
        <v>0</v>
      </c>
      <c r="O48" s="87">
        <v>447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119">
        <v>0</v>
      </c>
      <c r="AB48" s="100"/>
    </row>
    <row r="49" spans="1:28" ht="29.1">
      <c r="A49" s="108" t="s">
        <v>173</v>
      </c>
      <c r="B49" s="82" t="s">
        <v>102</v>
      </c>
      <c r="C49" s="83">
        <v>93015</v>
      </c>
      <c r="D49" s="83">
        <v>38000</v>
      </c>
      <c r="E49" s="86">
        <v>131015</v>
      </c>
      <c r="F49" s="96">
        <v>803</v>
      </c>
      <c r="G49" s="96">
        <v>2000</v>
      </c>
      <c r="H49" s="96">
        <v>0</v>
      </c>
      <c r="I49" s="96">
        <v>225</v>
      </c>
      <c r="J49" s="94">
        <v>1600</v>
      </c>
      <c r="K49" s="94">
        <v>4628</v>
      </c>
      <c r="L49" s="86">
        <v>131015</v>
      </c>
      <c r="M49" s="87">
        <v>5296</v>
      </c>
      <c r="N49" s="87">
        <v>729</v>
      </c>
      <c r="O49" s="87">
        <v>2340</v>
      </c>
      <c r="P49" s="87">
        <v>0</v>
      </c>
      <c r="Q49" s="87">
        <v>303</v>
      </c>
      <c r="R49" s="87">
        <v>1422</v>
      </c>
      <c r="S49" s="87">
        <v>0</v>
      </c>
      <c r="T49" s="87">
        <v>0</v>
      </c>
      <c r="U49" s="87">
        <v>502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119">
        <v>0</v>
      </c>
      <c r="AB49" s="100"/>
    </row>
    <row r="50" spans="1:28">
      <c r="A50" s="108" t="s">
        <v>103</v>
      </c>
      <c r="B50" s="82" t="s">
        <v>104</v>
      </c>
      <c r="C50" s="83">
        <v>34205</v>
      </c>
      <c r="D50" s="83">
        <v>1540</v>
      </c>
      <c r="E50" s="86">
        <v>35745</v>
      </c>
      <c r="F50" s="91">
        <v>697</v>
      </c>
      <c r="G50" s="91">
        <v>0</v>
      </c>
      <c r="H50" s="91">
        <v>700</v>
      </c>
      <c r="I50" s="91">
        <v>68</v>
      </c>
      <c r="J50" s="94">
        <v>77</v>
      </c>
      <c r="K50" s="91">
        <v>1542</v>
      </c>
      <c r="L50" s="86">
        <v>35745</v>
      </c>
      <c r="M50" s="87">
        <v>1396</v>
      </c>
      <c r="N50" s="87">
        <v>633</v>
      </c>
      <c r="O50" s="87">
        <v>0</v>
      </c>
      <c r="P50" s="87">
        <v>631</v>
      </c>
      <c r="Q50" s="87">
        <v>60</v>
      </c>
      <c r="R50" s="87">
        <v>0</v>
      </c>
      <c r="S50" s="87">
        <v>0</v>
      </c>
      <c r="T50" s="87">
        <v>0</v>
      </c>
      <c r="U50" s="87">
        <v>72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119">
        <v>0</v>
      </c>
      <c r="AB50" s="100"/>
    </row>
    <row r="51" spans="1:28">
      <c r="A51" s="108" t="s">
        <v>105</v>
      </c>
      <c r="B51" s="82" t="s">
        <v>106</v>
      </c>
      <c r="C51" s="83">
        <v>58200</v>
      </c>
      <c r="D51" s="83">
        <v>7500</v>
      </c>
      <c r="E51" s="86">
        <v>65700</v>
      </c>
      <c r="F51" s="91">
        <v>0</v>
      </c>
      <c r="G51" s="91">
        <v>1455</v>
      </c>
      <c r="H51" s="91">
        <v>0</v>
      </c>
      <c r="I51" s="91">
        <v>0</v>
      </c>
      <c r="J51" s="94">
        <v>300</v>
      </c>
      <c r="K51" s="91">
        <v>1755</v>
      </c>
      <c r="L51" s="86">
        <v>65700</v>
      </c>
      <c r="M51" s="87">
        <v>1745</v>
      </c>
      <c r="N51" s="87">
        <v>0</v>
      </c>
      <c r="O51" s="87">
        <v>1445</v>
      </c>
      <c r="P51" s="87">
        <v>0</v>
      </c>
      <c r="Q51" s="87">
        <v>0</v>
      </c>
      <c r="R51" s="87">
        <v>300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119">
        <v>0</v>
      </c>
      <c r="AB51" s="100"/>
    </row>
    <row r="52" spans="1:28">
      <c r="A52" s="108" t="s">
        <v>154</v>
      </c>
      <c r="B52" s="82" t="s">
        <v>74</v>
      </c>
      <c r="C52" s="83">
        <v>28400</v>
      </c>
      <c r="D52" s="83">
        <v>13750</v>
      </c>
      <c r="E52" s="86">
        <v>42150</v>
      </c>
      <c r="F52" s="96">
        <v>0</v>
      </c>
      <c r="G52" s="96">
        <v>710</v>
      </c>
      <c r="H52" s="96">
        <v>0</v>
      </c>
      <c r="I52" s="96">
        <v>0</v>
      </c>
      <c r="J52" s="94">
        <v>550</v>
      </c>
      <c r="K52" s="94">
        <v>1260</v>
      </c>
      <c r="L52" s="86">
        <v>42150</v>
      </c>
      <c r="M52" s="87">
        <v>1133</v>
      </c>
      <c r="N52" s="87">
        <v>0</v>
      </c>
      <c r="O52" s="87">
        <v>580</v>
      </c>
      <c r="P52" s="87">
        <v>0</v>
      </c>
      <c r="Q52" s="87">
        <v>0</v>
      </c>
      <c r="R52" s="87">
        <v>553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119">
        <v>0</v>
      </c>
      <c r="AB52" s="100"/>
    </row>
    <row r="53" spans="1:28" ht="29.1">
      <c r="A53" s="108" t="s">
        <v>174</v>
      </c>
      <c r="B53" s="82" t="s">
        <v>63</v>
      </c>
      <c r="C53" s="83">
        <v>17120</v>
      </c>
      <c r="D53" s="83">
        <v>280</v>
      </c>
      <c r="E53" s="86">
        <v>17400</v>
      </c>
      <c r="F53" s="96">
        <v>0</v>
      </c>
      <c r="G53" s="96">
        <v>428</v>
      </c>
      <c r="H53" s="96">
        <v>0</v>
      </c>
      <c r="I53" s="96">
        <v>7</v>
      </c>
      <c r="J53" s="94">
        <v>0</v>
      </c>
      <c r="K53" s="94">
        <v>435</v>
      </c>
      <c r="L53" s="86">
        <v>13600</v>
      </c>
      <c r="M53" s="87">
        <v>340</v>
      </c>
      <c r="N53" s="87">
        <v>0</v>
      </c>
      <c r="O53" s="87">
        <v>340</v>
      </c>
      <c r="P53" s="87">
        <v>0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v>0</v>
      </c>
      <c r="W53" s="87">
        <v>0</v>
      </c>
      <c r="X53" s="87">
        <v>0</v>
      </c>
      <c r="Y53" s="87">
        <v>0</v>
      </c>
      <c r="Z53" s="87">
        <v>0</v>
      </c>
      <c r="AA53" s="119">
        <v>0</v>
      </c>
      <c r="AB53" s="100"/>
    </row>
    <row r="54" spans="1:28">
      <c r="A54" s="108" t="s">
        <v>175</v>
      </c>
      <c r="B54" s="82" t="s">
        <v>74</v>
      </c>
      <c r="C54" s="83">
        <v>38800</v>
      </c>
      <c r="D54" s="83">
        <v>43500</v>
      </c>
      <c r="E54" s="86">
        <v>82300</v>
      </c>
      <c r="F54" s="91">
        <v>0</v>
      </c>
      <c r="G54" s="91">
        <v>960</v>
      </c>
      <c r="H54" s="91">
        <v>0</v>
      </c>
      <c r="I54" s="91">
        <v>10</v>
      </c>
      <c r="J54" s="94">
        <v>1800</v>
      </c>
      <c r="K54" s="91">
        <v>2770</v>
      </c>
      <c r="L54" s="86">
        <v>82300</v>
      </c>
      <c r="M54" s="87">
        <v>2979</v>
      </c>
      <c r="N54" s="87">
        <v>0</v>
      </c>
      <c r="O54" s="87">
        <v>1002</v>
      </c>
      <c r="P54" s="87">
        <v>0</v>
      </c>
      <c r="Q54" s="87">
        <v>2</v>
      </c>
      <c r="R54" s="87">
        <v>1661</v>
      </c>
      <c r="S54" s="87">
        <v>0</v>
      </c>
      <c r="T54" s="87">
        <v>0</v>
      </c>
      <c r="U54" s="87">
        <v>314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119">
        <v>0</v>
      </c>
      <c r="AB54" s="100"/>
    </row>
    <row r="55" spans="1:28">
      <c r="A55" s="108" t="s">
        <v>109</v>
      </c>
      <c r="B55" s="82" t="s">
        <v>104</v>
      </c>
      <c r="C55" s="83">
        <v>34205</v>
      </c>
      <c r="D55" s="83">
        <v>1540</v>
      </c>
      <c r="E55" s="86">
        <v>35745</v>
      </c>
      <c r="F55" s="91">
        <v>601</v>
      </c>
      <c r="G55" s="91">
        <v>0</v>
      </c>
      <c r="H55" s="91">
        <v>700</v>
      </c>
      <c r="I55" s="91">
        <v>80</v>
      </c>
      <c r="J55" s="94">
        <v>77</v>
      </c>
      <c r="K55" s="91">
        <v>1458</v>
      </c>
      <c r="L55" s="86">
        <v>35713</v>
      </c>
      <c r="M55" s="87">
        <v>1612</v>
      </c>
      <c r="N55" s="87">
        <v>731</v>
      </c>
      <c r="O55" s="87">
        <v>0</v>
      </c>
      <c r="P55" s="87">
        <v>732</v>
      </c>
      <c r="Q55" s="87">
        <v>72</v>
      </c>
      <c r="R55" s="87">
        <v>0</v>
      </c>
      <c r="S55" s="87">
        <v>0</v>
      </c>
      <c r="T55" s="87">
        <v>0</v>
      </c>
      <c r="U55" s="87">
        <v>77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119">
        <v>0</v>
      </c>
      <c r="AB55" s="100"/>
    </row>
    <row r="56" spans="1:28" ht="29.1">
      <c r="A56" s="108" t="s">
        <v>176</v>
      </c>
      <c r="B56" s="95" t="s">
        <v>63</v>
      </c>
      <c r="C56" s="83">
        <v>18280</v>
      </c>
      <c r="D56" s="83">
        <v>3600</v>
      </c>
      <c r="E56" s="86">
        <v>21880</v>
      </c>
      <c r="F56" s="91">
        <v>0</v>
      </c>
      <c r="G56" s="91">
        <v>417</v>
      </c>
      <c r="H56" s="91">
        <v>0</v>
      </c>
      <c r="I56" s="91">
        <v>40</v>
      </c>
      <c r="J56" s="94">
        <v>180</v>
      </c>
      <c r="K56" s="91">
        <v>637</v>
      </c>
      <c r="L56" s="86">
        <v>21880</v>
      </c>
      <c r="M56" s="87">
        <v>637</v>
      </c>
      <c r="N56" s="87">
        <v>0</v>
      </c>
      <c r="O56" s="87">
        <v>417</v>
      </c>
      <c r="P56" s="87">
        <v>0</v>
      </c>
      <c r="Q56" s="87">
        <v>40</v>
      </c>
      <c r="R56" s="87">
        <v>0</v>
      </c>
      <c r="S56" s="87">
        <v>0</v>
      </c>
      <c r="T56" s="87">
        <v>0</v>
      </c>
      <c r="U56" s="87">
        <v>180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119">
        <v>0</v>
      </c>
      <c r="AB56" s="100"/>
    </row>
    <row r="57" spans="1:28">
      <c r="A57" s="108" t="s">
        <v>110</v>
      </c>
      <c r="B57" s="82" t="s">
        <v>111</v>
      </c>
      <c r="C57" s="83">
        <v>34600</v>
      </c>
      <c r="D57" s="83">
        <v>5895</v>
      </c>
      <c r="E57" s="86">
        <v>40495</v>
      </c>
      <c r="F57" s="84">
        <v>0</v>
      </c>
      <c r="G57" s="84">
        <v>0</v>
      </c>
      <c r="H57" s="84">
        <v>865</v>
      </c>
      <c r="I57" s="84">
        <v>0</v>
      </c>
      <c r="J57" s="85">
        <v>272</v>
      </c>
      <c r="K57" s="85">
        <v>1137</v>
      </c>
      <c r="L57" s="86">
        <v>40495</v>
      </c>
      <c r="M57" s="87">
        <v>1358</v>
      </c>
      <c r="N57" s="87">
        <v>0</v>
      </c>
      <c r="O57" s="87">
        <v>0</v>
      </c>
      <c r="P57" s="87">
        <v>1036</v>
      </c>
      <c r="Q57" s="87">
        <v>0</v>
      </c>
      <c r="R57" s="87">
        <v>127</v>
      </c>
      <c r="S57" s="87">
        <v>0</v>
      </c>
      <c r="T57" s="87">
        <v>0</v>
      </c>
      <c r="U57" s="87">
        <v>195</v>
      </c>
      <c r="V57" s="87">
        <v>0</v>
      </c>
      <c r="W57" s="87">
        <v>0</v>
      </c>
      <c r="X57" s="87">
        <v>0</v>
      </c>
      <c r="Y57" s="87">
        <v>0</v>
      </c>
      <c r="Z57" s="87">
        <v>0</v>
      </c>
      <c r="AA57" s="119">
        <v>0</v>
      </c>
      <c r="AB57" s="100"/>
    </row>
    <row r="58" spans="1:28" ht="29.1">
      <c r="A58" s="108" t="s">
        <v>113</v>
      </c>
      <c r="B58" s="82" t="s">
        <v>60</v>
      </c>
      <c r="C58" s="83">
        <v>19595</v>
      </c>
      <c r="D58" s="83">
        <v>4300</v>
      </c>
      <c r="E58" s="86">
        <v>23895</v>
      </c>
      <c r="F58" s="84">
        <v>175</v>
      </c>
      <c r="G58" s="84">
        <v>263</v>
      </c>
      <c r="H58" s="84">
        <v>88</v>
      </c>
      <c r="I58" s="84">
        <v>117</v>
      </c>
      <c r="J58" s="85">
        <v>172</v>
      </c>
      <c r="K58" s="85">
        <v>815</v>
      </c>
      <c r="L58" s="86">
        <v>22440</v>
      </c>
      <c r="M58" s="87">
        <v>775</v>
      </c>
      <c r="N58" s="87">
        <v>171</v>
      </c>
      <c r="O58" s="87">
        <v>262</v>
      </c>
      <c r="P58" s="87">
        <v>89</v>
      </c>
      <c r="Q58" s="87">
        <v>84</v>
      </c>
      <c r="R58" s="87">
        <v>169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119">
        <v>0</v>
      </c>
      <c r="AB58" s="100"/>
    </row>
    <row r="59" spans="1:28">
      <c r="A59" s="108" t="s">
        <v>114</v>
      </c>
      <c r="B59" s="82" t="s">
        <v>63</v>
      </c>
      <c r="C59" s="83">
        <v>21855</v>
      </c>
      <c r="D59" s="83">
        <v>1536</v>
      </c>
      <c r="E59" s="86">
        <v>23391</v>
      </c>
      <c r="F59" s="84">
        <v>259</v>
      </c>
      <c r="G59" s="84">
        <v>413</v>
      </c>
      <c r="H59" s="84">
        <v>0</v>
      </c>
      <c r="I59" s="84">
        <v>101</v>
      </c>
      <c r="J59" s="85">
        <v>72</v>
      </c>
      <c r="K59" s="85">
        <v>845</v>
      </c>
      <c r="L59" s="86">
        <v>14279</v>
      </c>
      <c r="M59" s="87">
        <v>400</v>
      </c>
      <c r="N59" s="87">
        <v>77</v>
      </c>
      <c r="O59" s="87">
        <v>302</v>
      </c>
      <c r="P59" s="87">
        <v>0</v>
      </c>
      <c r="Q59" s="87">
        <v>21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119">
        <v>0</v>
      </c>
      <c r="AB59" s="100"/>
    </row>
    <row r="60" spans="1:28">
      <c r="A60" s="108" t="s">
        <v>115</v>
      </c>
      <c r="B60" s="82" t="s">
        <v>65</v>
      </c>
      <c r="C60" s="83">
        <v>56480</v>
      </c>
      <c r="D60" s="83">
        <v>8600</v>
      </c>
      <c r="E60" s="86">
        <v>65080</v>
      </c>
      <c r="F60" s="91">
        <v>0</v>
      </c>
      <c r="G60" s="91">
        <v>1152</v>
      </c>
      <c r="H60" s="91">
        <v>0</v>
      </c>
      <c r="I60" s="91">
        <v>260</v>
      </c>
      <c r="J60" s="94">
        <v>379</v>
      </c>
      <c r="K60" s="91">
        <v>1791</v>
      </c>
      <c r="L60" s="86">
        <v>62360</v>
      </c>
      <c r="M60" s="87">
        <v>1708</v>
      </c>
      <c r="N60" s="87">
        <v>0</v>
      </c>
      <c r="O60" s="87">
        <v>1175</v>
      </c>
      <c r="P60" s="87">
        <v>0</v>
      </c>
      <c r="Q60" s="87">
        <v>138</v>
      </c>
      <c r="R60" s="87">
        <v>60</v>
      </c>
      <c r="S60" s="87">
        <v>0</v>
      </c>
      <c r="T60" s="87">
        <v>41</v>
      </c>
      <c r="U60" s="87">
        <v>0</v>
      </c>
      <c r="V60" s="87">
        <v>0</v>
      </c>
      <c r="W60" s="87">
        <v>102</v>
      </c>
      <c r="X60" s="87">
        <v>0</v>
      </c>
      <c r="Y60" s="87">
        <v>0</v>
      </c>
      <c r="Z60" s="87">
        <v>0</v>
      </c>
      <c r="AA60" s="119">
        <v>192</v>
      </c>
      <c r="AB60" s="100"/>
    </row>
    <row r="61" spans="1:28">
      <c r="A61" s="108" t="s">
        <v>117</v>
      </c>
      <c r="B61" s="82" t="s">
        <v>118</v>
      </c>
      <c r="C61" s="83">
        <v>46600</v>
      </c>
      <c r="D61" s="83">
        <v>0</v>
      </c>
      <c r="E61" s="86">
        <v>46600</v>
      </c>
      <c r="F61" s="91">
        <v>0</v>
      </c>
      <c r="G61" s="91">
        <v>1165</v>
      </c>
      <c r="H61" s="91">
        <v>0</v>
      </c>
      <c r="I61" s="91">
        <v>0</v>
      </c>
      <c r="J61" s="94">
        <v>0</v>
      </c>
      <c r="K61" s="91">
        <v>1165</v>
      </c>
      <c r="L61" s="86">
        <v>46600</v>
      </c>
      <c r="M61" s="87">
        <v>1165</v>
      </c>
      <c r="N61" s="87">
        <v>0</v>
      </c>
      <c r="O61" s="87">
        <v>1165</v>
      </c>
      <c r="P61" s="87">
        <v>0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v>0</v>
      </c>
      <c r="W61" s="87">
        <v>0</v>
      </c>
      <c r="X61" s="87">
        <v>0</v>
      </c>
      <c r="Y61" s="87">
        <v>0</v>
      </c>
      <c r="Z61" s="87">
        <v>0</v>
      </c>
      <c r="AA61" s="119"/>
      <c r="AB61" s="100"/>
    </row>
    <row r="62" spans="1:28">
      <c r="A62" s="108" t="s">
        <v>121</v>
      </c>
      <c r="B62" s="82" t="s">
        <v>63</v>
      </c>
      <c r="C62" s="83">
        <v>25680</v>
      </c>
      <c r="D62" s="83">
        <v>1800</v>
      </c>
      <c r="E62" s="86">
        <v>27480</v>
      </c>
      <c r="F62" s="91">
        <v>0</v>
      </c>
      <c r="G62" s="91">
        <v>574</v>
      </c>
      <c r="H62" s="91">
        <v>0</v>
      </c>
      <c r="I62" s="91">
        <v>68</v>
      </c>
      <c r="J62" s="94">
        <v>90</v>
      </c>
      <c r="K62" s="91">
        <v>732</v>
      </c>
      <c r="L62" s="86">
        <v>27480</v>
      </c>
      <c r="M62" s="87">
        <v>732</v>
      </c>
      <c r="N62" s="87">
        <v>0</v>
      </c>
      <c r="O62" s="87">
        <v>574</v>
      </c>
      <c r="P62" s="87">
        <v>0</v>
      </c>
      <c r="Q62" s="87">
        <v>68</v>
      </c>
      <c r="R62" s="87">
        <v>0</v>
      </c>
      <c r="S62" s="87">
        <v>0</v>
      </c>
      <c r="T62" s="87">
        <v>0</v>
      </c>
      <c r="U62" s="87">
        <v>90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119">
        <v>0</v>
      </c>
      <c r="AB62" s="100"/>
    </row>
    <row r="63" spans="1:28">
      <c r="A63" s="108" t="s">
        <v>122</v>
      </c>
      <c r="B63" s="82" t="s">
        <v>52</v>
      </c>
      <c r="C63" s="83">
        <v>20965</v>
      </c>
      <c r="D63" s="83">
        <v>3841</v>
      </c>
      <c r="E63" s="86">
        <v>24806</v>
      </c>
      <c r="F63" s="96">
        <v>361</v>
      </c>
      <c r="G63" s="96">
        <v>0</v>
      </c>
      <c r="H63" s="96">
        <v>423</v>
      </c>
      <c r="I63" s="96">
        <v>56</v>
      </c>
      <c r="J63" s="94">
        <v>171</v>
      </c>
      <c r="K63" s="94">
        <v>1011</v>
      </c>
      <c r="L63" s="86">
        <v>24806</v>
      </c>
      <c r="M63" s="87">
        <v>1072</v>
      </c>
      <c r="N63" s="87">
        <v>347</v>
      </c>
      <c r="O63" s="87">
        <v>0</v>
      </c>
      <c r="P63" s="87">
        <v>457</v>
      </c>
      <c r="Q63" s="87">
        <v>63</v>
      </c>
      <c r="R63" s="87">
        <v>90</v>
      </c>
      <c r="S63" s="87">
        <v>0</v>
      </c>
      <c r="T63" s="87">
        <v>0</v>
      </c>
      <c r="U63" s="87">
        <v>92</v>
      </c>
      <c r="V63" s="87">
        <v>14</v>
      </c>
      <c r="W63" s="87">
        <v>9</v>
      </c>
      <c r="X63" s="87">
        <v>0</v>
      </c>
      <c r="Y63" s="87">
        <v>0</v>
      </c>
      <c r="Z63" s="87">
        <v>0</v>
      </c>
      <c r="AA63" s="119"/>
      <c r="AB63" s="100"/>
    </row>
    <row r="64" spans="1:28">
      <c r="A64" s="108" t="s">
        <v>123</v>
      </c>
      <c r="B64" s="82" t="s">
        <v>40</v>
      </c>
      <c r="C64" s="83">
        <v>31815</v>
      </c>
      <c r="D64" s="83">
        <v>2908</v>
      </c>
      <c r="E64" s="86">
        <v>34723</v>
      </c>
      <c r="F64" s="96">
        <v>627</v>
      </c>
      <c r="G64" s="96">
        <v>0</v>
      </c>
      <c r="H64" s="96">
        <v>627</v>
      </c>
      <c r="I64" s="96">
        <v>90</v>
      </c>
      <c r="J64" s="94">
        <v>154</v>
      </c>
      <c r="K64" s="94">
        <v>1498</v>
      </c>
      <c r="L64" s="86">
        <v>31143</v>
      </c>
      <c r="M64" s="87">
        <v>1574</v>
      </c>
      <c r="N64" s="87">
        <v>619</v>
      </c>
      <c r="O64" s="87">
        <v>0</v>
      </c>
      <c r="P64" s="87">
        <v>649</v>
      </c>
      <c r="Q64" s="87">
        <v>0</v>
      </c>
      <c r="R64" s="87">
        <v>0</v>
      </c>
      <c r="S64" s="87">
        <v>0</v>
      </c>
      <c r="T64" s="87">
        <v>238</v>
      </c>
      <c r="U64" s="87">
        <v>68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119">
        <v>0</v>
      </c>
      <c r="AB64" s="100"/>
    </row>
    <row r="65" spans="1:28" ht="29.1">
      <c r="A65" s="108" t="s">
        <v>124</v>
      </c>
      <c r="B65" s="82" t="s">
        <v>98</v>
      </c>
      <c r="C65" s="83">
        <v>41870</v>
      </c>
      <c r="D65" s="83">
        <v>4550</v>
      </c>
      <c r="E65" s="86">
        <v>46420</v>
      </c>
      <c r="F65" s="91">
        <v>478</v>
      </c>
      <c r="G65" s="91">
        <v>0</v>
      </c>
      <c r="H65" s="91">
        <v>537</v>
      </c>
      <c r="I65" s="91">
        <v>450</v>
      </c>
      <c r="J65" s="94">
        <v>250</v>
      </c>
      <c r="K65" s="91">
        <v>1715</v>
      </c>
      <c r="L65" s="86">
        <v>46420</v>
      </c>
      <c r="M65" s="87">
        <v>1715</v>
      </c>
      <c r="N65" s="87">
        <v>478</v>
      </c>
      <c r="O65" s="87">
        <v>0</v>
      </c>
      <c r="P65" s="87">
        <v>537</v>
      </c>
      <c r="Q65" s="87">
        <v>450</v>
      </c>
      <c r="R65" s="87">
        <v>66</v>
      </c>
      <c r="S65" s="87">
        <v>0</v>
      </c>
      <c r="T65" s="87">
        <v>15</v>
      </c>
      <c r="U65" s="87">
        <v>19</v>
      </c>
      <c r="V65" s="87">
        <v>0</v>
      </c>
      <c r="W65" s="87">
        <v>0</v>
      </c>
      <c r="X65" s="87">
        <v>0</v>
      </c>
      <c r="Y65" s="87">
        <v>0</v>
      </c>
      <c r="Z65" s="87">
        <v>0</v>
      </c>
      <c r="AA65" s="119">
        <v>150</v>
      </c>
      <c r="AB65" s="100"/>
    </row>
    <row r="66" spans="1:28" ht="15" thickBot="1">
      <c r="A66" s="112" t="s">
        <v>125</v>
      </c>
      <c r="B66" s="113" t="s">
        <v>79</v>
      </c>
      <c r="C66" s="114">
        <v>27840</v>
      </c>
      <c r="D66" s="114">
        <v>7025</v>
      </c>
      <c r="E66" s="115">
        <v>34865</v>
      </c>
      <c r="F66" s="116">
        <v>0</v>
      </c>
      <c r="G66" s="116">
        <v>696</v>
      </c>
      <c r="H66" s="116">
        <v>0</v>
      </c>
      <c r="I66" s="116">
        <v>0</v>
      </c>
      <c r="J66" s="117">
        <v>281</v>
      </c>
      <c r="K66" s="117">
        <v>977</v>
      </c>
      <c r="L66" s="115">
        <v>32960</v>
      </c>
      <c r="M66" s="118">
        <v>870</v>
      </c>
      <c r="N66" s="118">
        <v>0</v>
      </c>
      <c r="O66" s="118">
        <v>590</v>
      </c>
      <c r="P66" s="118">
        <v>0</v>
      </c>
      <c r="Q66" s="118">
        <v>0</v>
      </c>
      <c r="R66" s="118">
        <v>280</v>
      </c>
      <c r="S66" s="118">
        <v>0</v>
      </c>
      <c r="T66" s="118">
        <v>0</v>
      </c>
      <c r="U66" s="118">
        <v>0</v>
      </c>
      <c r="V66" s="118">
        <v>0</v>
      </c>
      <c r="W66" s="118">
        <v>0</v>
      </c>
      <c r="X66" s="118">
        <v>0</v>
      </c>
      <c r="Y66" s="118">
        <v>0</v>
      </c>
      <c r="Z66" s="118">
        <v>0</v>
      </c>
      <c r="AA66" s="120">
        <v>0</v>
      </c>
      <c r="AB66" s="100"/>
    </row>
    <row r="67" spans="1:28">
      <c r="A67" s="101"/>
      <c r="B67" s="101"/>
      <c r="C67" s="102"/>
      <c r="D67" s="102"/>
      <c r="E67" s="103"/>
      <c r="F67" s="104"/>
      <c r="G67" s="105"/>
      <c r="H67" s="105"/>
      <c r="I67" s="105"/>
      <c r="J67" s="105"/>
      <c r="K67" s="106">
        <f>SUBTOTAL(109,Table3[Final allocation of Total places bid for])</f>
        <v>70028</v>
      </c>
      <c r="L67" s="107">
        <f>SUBTOTAL(109,Table3[Total funding claimed])</f>
        <v>2058851.6</v>
      </c>
      <c r="M67" s="106">
        <f>SUM(M2:M66)</f>
        <v>69911</v>
      </c>
      <c r="N67" s="106">
        <f>SUM(N2:N66)</f>
        <v>8911</v>
      </c>
      <c r="O67" s="106">
        <f t="shared" ref="O67:AA67" si="0">SUM(O2:O66)</f>
        <v>30897</v>
      </c>
      <c r="P67" s="106">
        <f t="shared" si="0"/>
        <v>6232</v>
      </c>
      <c r="Q67" s="106">
        <f t="shared" si="0"/>
        <v>4095</v>
      </c>
      <c r="R67" s="106">
        <f t="shared" si="0"/>
        <v>12261</v>
      </c>
      <c r="S67" s="106">
        <f t="shared" si="0"/>
        <v>27</v>
      </c>
      <c r="T67" s="106">
        <f t="shared" si="0"/>
        <v>1790</v>
      </c>
      <c r="U67" s="106">
        <f t="shared" si="0"/>
        <v>2983</v>
      </c>
      <c r="V67" s="106">
        <f t="shared" si="0"/>
        <v>70</v>
      </c>
      <c r="W67" s="106">
        <f t="shared" si="0"/>
        <v>134</v>
      </c>
      <c r="X67" s="106">
        <f t="shared" si="0"/>
        <v>377</v>
      </c>
      <c r="Y67" s="106">
        <f t="shared" si="0"/>
        <v>92</v>
      </c>
      <c r="Z67" s="106">
        <f t="shared" si="0"/>
        <v>476</v>
      </c>
      <c r="AA67" s="106">
        <f t="shared" si="0"/>
        <v>1566</v>
      </c>
    </row>
    <row r="68" spans="1:28">
      <c r="M68" s="97"/>
      <c r="N68" s="87"/>
    </row>
    <row r="69" spans="1:28" ht="72.599999999999994">
      <c r="N69" s="125" t="s">
        <v>14</v>
      </c>
      <c r="O69" s="125" t="s">
        <v>15</v>
      </c>
      <c r="P69" s="125" t="s">
        <v>16</v>
      </c>
      <c r="Q69" s="125" t="s">
        <v>17</v>
      </c>
      <c r="R69" s="125" t="s">
        <v>18</v>
      </c>
      <c r="S69" s="125" t="s">
        <v>132</v>
      </c>
      <c r="T69" s="125" t="s">
        <v>19</v>
      </c>
      <c r="U69" s="125" t="s">
        <v>20</v>
      </c>
      <c r="V69" s="125" t="s">
        <v>133</v>
      </c>
      <c r="W69" s="125" t="s">
        <v>134</v>
      </c>
      <c r="X69" s="125" t="s">
        <v>135</v>
      </c>
      <c r="Y69" s="125" t="s">
        <v>136</v>
      </c>
      <c r="Z69" s="125" t="s">
        <v>137</v>
      </c>
      <c r="AA69" s="126" t="s">
        <v>138</v>
      </c>
    </row>
    <row r="70" spans="1:28">
      <c r="N70" s="88">
        <v>8911</v>
      </c>
      <c r="O70" s="89">
        <v>30897</v>
      </c>
      <c r="P70" s="89">
        <v>6232</v>
      </c>
      <c r="Q70" s="89">
        <v>4095</v>
      </c>
      <c r="R70" s="89">
        <v>12261</v>
      </c>
      <c r="S70" s="89">
        <v>27</v>
      </c>
      <c r="T70" s="89">
        <v>1790</v>
      </c>
      <c r="U70" s="89">
        <v>2983</v>
      </c>
      <c r="V70" s="89">
        <v>70</v>
      </c>
      <c r="W70" s="89">
        <v>134</v>
      </c>
      <c r="X70" s="89">
        <v>377</v>
      </c>
      <c r="Y70" s="89">
        <v>92</v>
      </c>
      <c r="Z70" s="89">
        <v>476</v>
      </c>
      <c r="AA70" s="89">
        <v>1566</v>
      </c>
    </row>
    <row r="73" spans="1:28">
      <c r="M73" s="89" t="s">
        <v>177</v>
      </c>
      <c r="N73" s="88">
        <f>N70+O70+P70+Q70</f>
        <v>50135</v>
      </c>
    </row>
    <row r="74" spans="1:28">
      <c r="M74" s="89" t="s">
        <v>178</v>
      </c>
      <c r="N74" s="88">
        <f>R70+S70+T70+U70+V70+W70+X70+Y70+Z70+AA70</f>
        <v>19776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3FF43"/>
  </sheetPr>
  <dimension ref="A1:AA71"/>
  <sheetViews>
    <sheetView topLeftCell="A47" zoomScale="80" zoomScaleNormal="80" workbookViewId="0">
      <pane xSplit="1" topLeftCell="M1" activePane="topRight" state="frozen"/>
      <selection pane="topRight" activeCell="P14" sqref="P14"/>
    </sheetView>
  </sheetViews>
  <sheetFormatPr defaultRowHeight="13.5"/>
  <cols>
    <col min="1" max="1" width="48.85546875" bestFit="1" customWidth="1"/>
    <col min="2" max="2" width="24.85546875" bestFit="1" customWidth="1"/>
    <col min="3" max="3" width="25.7109375" customWidth="1"/>
    <col min="4" max="5" width="27.42578125" customWidth="1"/>
    <col min="6" max="6" width="20.7109375" customWidth="1"/>
    <col min="7" max="7" width="19.42578125" customWidth="1"/>
    <col min="8" max="8" width="15.7109375" customWidth="1"/>
    <col min="9" max="9" width="16.140625" customWidth="1"/>
    <col min="10" max="10" width="18.5703125" customWidth="1"/>
    <col min="11" max="11" width="16.140625" customWidth="1"/>
    <col min="12" max="12" width="17.140625" customWidth="1"/>
    <col min="13" max="13" width="27" customWidth="1"/>
    <col min="14" max="14" width="23.5703125" customWidth="1"/>
    <col min="15" max="15" width="21.140625" customWidth="1"/>
    <col min="16" max="17" width="17.7109375" customWidth="1"/>
    <col min="18" max="18" width="19.140625" customWidth="1"/>
    <col min="19" max="19" width="18.140625" customWidth="1"/>
    <col min="20" max="20" width="17.5703125" customWidth="1"/>
    <col min="21" max="21" width="20.5703125" customWidth="1"/>
    <col min="22" max="22" width="18.7109375" customWidth="1"/>
    <col min="23" max="23" width="18" customWidth="1"/>
    <col min="24" max="24" width="18.85546875" customWidth="1"/>
    <col min="25" max="25" width="18.140625" customWidth="1"/>
    <col min="26" max="26" width="16.140625" customWidth="1"/>
    <col min="27" max="27" width="18.42578125" customWidth="1"/>
  </cols>
  <sheetData>
    <row r="1" spans="1:27" ht="43.5">
      <c r="A1" s="64" t="s">
        <v>0</v>
      </c>
      <c r="B1" s="79" t="s">
        <v>179</v>
      </c>
      <c r="C1" s="79" t="s">
        <v>180</v>
      </c>
      <c r="D1" s="80" t="s">
        <v>181</v>
      </c>
      <c r="E1" s="80" t="s">
        <v>182</v>
      </c>
      <c r="F1" s="80" t="s">
        <v>183</v>
      </c>
      <c r="G1" s="80" t="s">
        <v>184</v>
      </c>
      <c r="H1" s="80" t="s">
        <v>185</v>
      </c>
      <c r="I1" s="80" t="s">
        <v>186</v>
      </c>
      <c r="J1" s="80" t="s">
        <v>187</v>
      </c>
      <c r="K1" s="80" t="s">
        <v>188</v>
      </c>
      <c r="L1" s="80" t="s">
        <v>12</v>
      </c>
      <c r="M1" s="80" t="s">
        <v>13</v>
      </c>
      <c r="N1" s="80" t="s">
        <v>14</v>
      </c>
      <c r="O1" s="80" t="s">
        <v>15</v>
      </c>
      <c r="P1" s="80" t="s">
        <v>16</v>
      </c>
      <c r="Q1" s="80" t="s">
        <v>17</v>
      </c>
      <c r="R1" s="80" t="s">
        <v>18</v>
      </c>
      <c r="S1" s="80" t="s">
        <v>132</v>
      </c>
      <c r="T1" s="80" t="s">
        <v>19</v>
      </c>
      <c r="U1" s="80" t="s">
        <v>20</v>
      </c>
      <c r="V1" s="80" t="s">
        <v>133</v>
      </c>
      <c r="W1" s="80" t="s">
        <v>134</v>
      </c>
      <c r="X1" s="80" t="s">
        <v>189</v>
      </c>
      <c r="Y1" s="80" t="s">
        <v>190</v>
      </c>
      <c r="Z1" s="80" t="s">
        <v>137</v>
      </c>
      <c r="AA1" s="80" t="s">
        <v>138</v>
      </c>
    </row>
    <row r="2" spans="1:27" ht="14.45">
      <c r="A2" s="75" t="s">
        <v>141</v>
      </c>
      <c r="B2" s="75" t="s">
        <v>33</v>
      </c>
      <c r="C2" s="78">
        <v>20840</v>
      </c>
      <c r="D2" s="78">
        <v>3118</v>
      </c>
      <c r="E2" s="78">
        <v>23958</v>
      </c>
      <c r="F2" s="156">
        <v>0</v>
      </c>
      <c r="G2" s="156">
        <v>521</v>
      </c>
      <c r="H2" s="156">
        <v>0</v>
      </c>
      <c r="I2" s="156">
        <v>0</v>
      </c>
      <c r="J2" s="156">
        <v>182</v>
      </c>
      <c r="K2" s="156">
        <v>703</v>
      </c>
      <c r="L2" s="78">
        <v>26748</v>
      </c>
      <c r="M2" s="156">
        <v>932</v>
      </c>
      <c r="N2" s="156">
        <v>0</v>
      </c>
      <c r="O2" s="156">
        <v>550</v>
      </c>
      <c r="P2" s="156">
        <v>0</v>
      </c>
      <c r="Q2" s="156">
        <v>0</v>
      </c>
      <c r="R2" s="156">
        <v>0</v>
      </c>
      <c r="S2" s="156">
        <v>0</v>
      </c>
      <c r="T2" s="156">
        <v>262</v>
      </c>
      <c r="U2" s="156">
        <v>0</v>
      </c>
      <c r="V2" s="156">
        <v>0</v>
      </c>
      <c r="W2" s="156">
        <v>0</v>
      </c>
      <c r="X2" s="156">
        <v>0</v>
      </c>
      <c r="Y2" s="156">
        <v>0</v>
      </c>
      <c r="Z2" s="156">
        <v>120</v>
      </c>
      <c r="AA2" s="156">
        <v>0</v>
      </c>
    </row>
    <row r="3" spans="1:27" ht="14.45">
      <c r="A3" s="75" t="s">
        <v>35</v>
      </c>
      <c r="B3" s="75" t="s">
        <v>33</v>
      </c>
      <c r="C3" s="78">
        <v>36920</v>
      </c>
      <c r="D3" s="78">
        <v>7525</v>
      </c>
      <c r="E3" s="78">
        <v>44445</v>
      </c>
      <c r="F3" s="156">
        <v>0</v>
      </c>
      <c r="G3" s="156">
        <v>769</v>
      </c>
      <c r="H3" s="156">
        <v>0</v>
      </c>
      <c r="I3" s="156">
        <v>154</v>
      </c>
      <c r="J3" s="156">
        <v>301</v>
      </c>
      <c r="K3" s="156">
        <v>1224</v>
      </c>
      <c r="L3" s="78">
        <v>44005</v>
      </c>
      <c r="M3" s="156">
        <v>1474</v>
      </c>
      <c r="N3" s="156">
        <v>30</v>
      </c>
      <c r="O3" s="156">
        <v>764</v>
      </c>
      <c r="P3" s="156">
        <v>0</v>
      </c>
      <c r="Q3" s="156">
        <v>148</v>
      </c>
      <c r="R3" s="156">
        <v>532</v>
      </c>
      <c r="S3" s="156">
        <v>0</v>
      </c>
      <c r="T3" s="156">
        <v>0</v>
      </c>
      <c r="U3" s="156">
        <v>0</v>
      </c>
      <c r="V3" s="156">
        <v>0</v>
      </c>
      <c r="W3" s="156">
        <v>0</v>
      </c>
      <c r="X3" s="156">
        <v>0</v>
      </c>
      <c r="Y3" s="156">
        <v>0</v>
      </c>
      <c r="Z3" s="156">
        <v>0</v>
      </c>
      <c r="AA3" s="156">
        <v>0</v>
      </c>
    </row>
    <row r="4" spans="1:27" ht="14.45">
      <c r="A4" s="75" t="s">
        <v>162</v>
      </c>
      <c r="B4" s="75" t="s">
        <v>60</v>
      </c>
      <c r="C4" s="78">
        <v>9495</v>
      </c>
      <c r="D4" s="78">
        <v>0</v>
      </c>
      <c r="E4" s="78">
        <v>9495</v>
      </c>
      <c r="F4" s="156">
        <v>211</v>
      </c>
      <c r="G4" s="156">
        <v>0</v>
      </c>
      <c r="H4" s="156">
        <v>211</v>
      </c>
      <c r="I4" s="156">
        <v>0</v>
      </c>
      <c r="J4" s="156">
        <v>0</v>
      </c>
      <c r="K4" s="156">
        <v>422</v>
      </c>
      <c r="L4" s="78">
        <v>8521</v>
      </c>
      <c r="M4" s="156">
        <v>422</v>
      </c>
      <c r="N4" s="156">
        <v>212</v>
      </c>
      <c r="O4" s="156">
        <v>11</v>
      </c>
      <c r="P4" s="156">
        <v>187</v>
      </c>
      <c r="Q4" s="156">
        <v>12</v>
      </c>
      <c r="R4" s="156">
        <v>0</v>
      </c>
      <c r="S4" s="156">
        <v>0</v>
      </c>
      <c r="T4" s="156">
        <v>0</v>
      </c>
      <c r="U4" s="156">
        <v>0</v>
      </c>
      <c r="V4" s="156">
        <v>0</v>
      </c>
      <c r="W4" s="156">
        <v>0</v>
      </c>
      <c r="X4" s="156">
        <v>0</v>
      </c>
      <c r="Y4" s="156">
        <v>0</v>
      </c>
      <c r="Z4" s="156">
        <v>0</v>
      </c>
      <c r="AA4" s="156">
        <v>0</v>
      </c>
    </row>
    <row r="5" spans="1:27" ht="14.45">
      <c r="A5" s="75" t="s">
        <v>36</v>
      </c>
      <c r="B5" s="75" t="s">
        <v>37</v>
      </c>
      <c r="C5" s="78">
        <v>17090</v>
      </c>
      <c r="D5" s="78">
        <v>3955</v>
      </c>
      <c r="E5" s="78">
        <v>21045</v>
      </c>
      <c r="F5" s="156">
        <v>178</v>
      </c>
      <c r="G5" s="156">
        <v>405</v>
      </c>
      <c r="H5" s="156">
        <v>0</v>
      </c>
      <c r="I5" s="156">
        <v>0</v>
      </c>
      <c r="J5" s="156">
        <v>175</v>
      </c>
      <c r="K5" s="156">
        <v>758</v>
      </c>
      <c r="L5" s="78">
        <v>25254</v>
      </c>
      <c r="M5" s="156">
        <v>818</v>
      </c>
      <c r="N5" s="156">
        <v>202</v>
      </c>
      <c r="O5" s="156">
        <v>441</v>
      </c>
      <c r="P5" s="156">
        <v>0</v>
      </c>
      <c r="Q5" s="156">
        <v>0</v>
      </c>
      <c r="R5" s="156">
        <v>91</v>
      </c>
      <c r="S5" s="156">
        <v>0</v>
      </c>
      <c r="T5" s="156">
        <v>0</v>
      </c>
      <c r="U5" s="156">
        <v>84</v>
      </c>
      <c r="V5" s="156">
        <v>0</v>
      </c>
      <c r="W5" s="156">
        <v>0</v>
      </c>
      <c r="X5" s="156">
        <v>0</v>
      </c>
      <c r="Y5" s="156">
        <v>0</v>
      </c>
      <c r="Z5" s="156">
        <v>0</v>
      </c>
      <c r="AA5" s="156">
        <v>0</v>
      </c>
    </row>
    <row r="6" spans="1:27" ht="14.45">
      <c r="A6" s="75" t="s">
        <v>39</v>
      </c>
      <c r="B6" s="75" t="s">
        <v>40</v>
      </c>
      <c r="C6" s="78">
        <v>13690</v>
      </c>
      <c r="D6" s="78">
        <v>2050</v>
      </c>
      <c r="E6" s="78">
        <v>15740</v>
      </c>
      <c r="F6" s="156">
        <v>130</v>
      </c>
      <c r="G6" s="156">
        <v>326</v>
      </c>
      <c r="H6" s="156">
        <v>0</v>
      </c>
      <c r="I6" s="156">
        <v>0</v>
      </c>
      <c r="J6" s="156">
        <v>82</v>
      </c>
      <c r="K6" s="156">
        <v>538</v>
      </c>
      <c r="L6" s="78">
        <v>18755</v>
      </c>
      <c r="M6" s="156">
        <v>696</v>
      </c>
      <c r="N6" s="156">
        <v>194</v>
      </c>
      <c r="O6" s="156">
        <v>377</v>
      </c>
      <c r="P6" s="156">
        <v>12</v>
      </c>
      <c r="Q6" s="156">
        <v>0</v>
      </c>
      <c r="R6" s="156">
        <v>113</v>
      </c>
      <c r="S6" s="156">
        <v>0</v>
      </c>
      <c r="T6" s="156">
        <v>0</v>
      </c>
      <c r="U6" s="156">
        <v>0</v>
      </c>
      <c r="V6" s="156">
        <v>0</v>
      </c>
      <c r="W6" s="156">
        <v>0</v>
      </c>
      <c r="X6" s="156">
        <v>0</v>
      </c>
      <c r="Y6" s="156">
        <v>0</v>
      </c>
      <c r="Z6" s="156">
        <v>0</v>
      </c>
      <c r="AA6" s="156">
        <v>0</v>
      </c>
    </row>
    <row r="7" spans="1:27" ht="14.45">
      <c r="A7" s="75" t="s">
        <v>41</v>
      </c>
      <c r="B7" s="75" t="s">
        <v>163</v>
      </c>
      <c r="C7" s="78">
        <v>1000</v>
      </c>
      <c r="D7" s="78">
        <v>0</v>
      </c>
      <c r="E7" s="78">
        <v>1000</v>
      </c>
      <c r="F7" s="156">
        <v>200</v>
      </c>
      <c r="G7" s="156">
        <v>0</v>
      </c>
      <c r="H7" s="156">
        <v>0</v>
      </c>
      <c r="I7" s="156">
        <v>0</v>
      </c>
      <c r="J7" s="156">
        <v>0</v>
      </c>
      <c r="K7" s="156">
        <v>200</v>
      </c>
      <c r="L7" s="78">
        <v>1600</v>
      </c>
      <c r="M7" s="156">
        <v>485</v>
      </c>
      <c r="N7" s="156">
        <v>485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</row>
    <row r="8" spans="1:27" ht="14.45">
      <c r="A8" s="75" t="s">
        <v>164</v>
      </c>
      <c r="B8" s="75" t="s">
        <v>118</v>
      </c>
      <c r="C8" s="78">
        <v>27800</v>
      </c>
      <c r="D8" s="78">
        <v>6915</v>
      </c>
      <c r="E8" s="78">
        <v>34715</v>
      </c>
      <c r="F8" s="156">
        <v>0</v>
      </c>
      <c r="G8" s="156">
        <v>688</v>
      </c>
      <c r="H8" s="156">
        <v>0</v>
      </c>
      <c r="I8" s="156">
        <v>7</v>
      </c>
      <c r="J8" s="156">
        <v>288</v>
      </c>
      <c r="K8" s="156">
        <v>983</v>
      </c>
      <c r="L8" s="78">
        <v>26629</v>
      </c>
      <c r="M8" s="156">
        <v>840</v>
      </c>
      <c r="N8" s="156">
        <v>0</v>
      </c>
      <c r="O8" s="156">
        <v>833</v>
      </c>
      <c r="P8" s="156">
        <v>0</v>
      </c>
      <c r="Q8" s="156">
        <v>7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</row>
    <row r="9" spans="1:27" ht="14.45">
      <c r="A9" s="75" t="s">
        <v>165</v>
      </c>
      <c r="B9" s="75" t="s">
        <v>71</v>
      </c>
      <c r="C9" s="78">
        <v>11320</v>
      </c>
      <c r="D9" s="78">
        <v>5798</v>
      </c>
      <c r="E9" s="78">
        <v>17118</v>
      </c>
      <c r="F9" s="156">
        <v>0</v>
      </c>
      <c r="G9" s="156">
        <v>247</v>
      </c>
      <c r="H9" s="156">
        <v>0</v>
      </c>
      <c r="I9" s="156">
        <v>36</v>
      </c>
      <c r="J9" s="156">
        <v>242</v>
      </c>
      <c r="K9" s="156">
        <v>525</v>
      </c>
      <c r="L9" s="78">
        <v>25498</v>
      </c>
      <c r="M9" s="156">
        <v>792</v>
      </c>
      <c r="N9" s="156">
        <v>0</v>
      </c>
      <c r="O9" s="156">
        <v>299</v>
      </c>
      <c r="P9" s="156">
        <v>0</v>
      </c>
      <c r="Q9" s="156">
        <v>36</v>
      </c>
      <c r="R9" s="156">
        <v>457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</row>
    <row r="10" spans="1:27" ht="14.45">
      <c r="A10" s="75" t="s">
        <v>44</v>
      </c>
      <c r="B10" s="75" t="s">
        <v>40</v>
      </c>
      <c r="C10" s="78">
        <v>60010</v>
      </c>
      <c r="D10" s="78">
        <v>13020</v>
      </c>
      <c r="E10" s="78">
        <v>73030</v>
      </c>
      <c r="F10" s="156">
        <v>706</v>
      </c>
      <c r="G10" s="156">
        <v>794</v>
      </c>
      <c r="H10" s="156">
        <v>0</v>
      </c>
      <c r="I10" s="156">
        <v>618</v>
      </c>
      <c r="J10" s="156">
        <v>651</v>
      </c>
      <c r="K10" s="156">
        <v>2769</v>
      </c>
      <c r="L10" s="78">
        <v>62790</v>
      </c>
      <c r="M10" s="156">
        <v>2562</v>
      </c>
      <c r="N10" s="156">
        <v>714</v>
      </c>
      <c r="O10" s="156">
        <v>795</v>
      </c>
      <c r="P10" s="156">
        <v>14</v>
      </c>
      <c r="Q10" s="156">
        <v>364</v>
      </c>
      <c r="R10" s="156">
        <v>573</v>
      </c>
      <c r="S10" s="156">
        <v>0</v>
      </c>
      <c r="T10" s="156">
        <v>0</v>
      </c>
      <c r="U10" s="156">
        <v>102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</row>
    <row r="11" spans="1:27" ht="14.45">
      <c r="A11" s="75" t="s">
        <v>191</v>
      </c>
      <c r="B11" s="75" t="s">
        <v>46</v>
      </c>
      <c r="C11" s="78">
        <v>25320</v>
      </c>
      <c r="D11" s="78">
        <v>2354</v>
      </c>
      <c r="E11" s="78">
        <v>27674</v>
      </c>
      <c r="F11" s="156">
        <v>0</v>
      </c>
      <c r="G11" s="156">
        <v>633</v>
      </c>
      <c r="H11" s="156">
        <v>0</v>
      </c>
      <c r="I11" s="156">
        <v>0</v>
      </c>
      <c r="J11" s="156">
        <v>133</v>
      </c>
      <c r="K11" s="156">
        <v>766</v>
      </c>
      <c r="L11" s="78">
        <v>28088</v>
      </c>
      <c r="M11" s="156">
        <v>983</v>
      </c>
      <c r="N11" s="156">
        <v>0</v>
      </c>
      <c r="O11" s="156">
        <v>655</v>
      </c>
      <c r="P11" s="156">
        <v>0</v>
      </c>
      <c r="Q11" s="156">
        <v>0</v>
      </c>
      <c r="R11" s="156">
        <v>0</v>
      </c>
      <c r="S11" s="156">
        <v>0</v>
      </c>
      <c r="T11" s="156">
        <v>306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22</v>
      </c>
      <c r="AA11" s="156">
        <v>0</v>
      </c>
    </row>
    <row r="12" spans="1:27" ht="14.45">
      <c r="A12" s="75" t="s">
        <v>144</v>
      </c>
      <c r="B12" s="75" t="s">
        <v>46</v>
      </c>
      <c r="C12" s="78">
        <v>34585</v>
      </c>
      <c r="D12" s="78">
        <v>9168</v>
      </c>
      <c r="E12" s="78">
        <v>43753</v>
      </c>
      <c r="F12" s="156">
        <v>21</v>
      </c>
      <c r="G12" s="156">
        <v>801</v>
      </c>
      <c r="H12" s="156">
        <v>0</v>
      </c>
      <c r="I12" s="156">
        <v>61</v>
      </c>
      <c r="J12" s="156">
        <v>413</v>
      </c>
      <c r="K12" s="156">
        <v>1296</v>
      </c>
      <c r="L12" s="78">
        <v>43750</v>
      </c>
      <c r="M12" s="156">
        <v>2236</v>
      </c>
      <c r="N12" s="156">
        <v>67</v>
      </c>
      <c r="O12" s="156">
        <v>982</v>
      </c>
      <c r="P12" s="156">
        <v>0</v>
      </c>
      <c r="Q12" s="156">
        <v>61</v>
      </c>
      <c r="R12" s="156">
        <v>1042</v>
      </c>
      <c r="S12" s="156">
        <v>0</v>
      </c>
      <c r="T12" s="156">
        <v>0</v>
      </c>
      <c r="U12" s="156">
        <v>84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</row>
    <row r="13" spans="1:27" ht="14.45">
      <c r="A13" s="75" t="s">
        <v>47</v>
      </c>
      <c r="B13" s="75" t="s">
        <v>40</v>
      </c>
      <c r="C13" s="78">
        <v>31645</v>
      </c>
      <c r="D13" s="78">
        <v>7476</v>
      </c>
      <c r="E13" s="78">
        <v>39121</v>
      </c>
      <c r="F13" s="156">
        <v>305</v>
      </c>
      <c r="G13" s="156">
        <v>677</v>
      </c>
      <c r="H13" s="156">
        <v>0</v>
      </c>
      <c r="I13" s="156">
        <v>76</v>
      </c>
      <c r="J13" s="156">
        <v>362</v>
      </c>
      <c r="K13" s="156">
        <v>1420</v>
      </c>
      <c r="L13" s="78">
        <v>43675</v>
      </c>
      <c r="M13" s="156">
        <v>1698</v>
      </c>
      <c r="N13" s="156">
        <v>320</v>
      </c>
      <c r="O13" s="156">
        <v>753</v>
      </c>
      <c r="P13" s="156">
        <v>24</v>
      </c>
      <c r="Q13" s="156">
        <v>89</v>
      </c>
      <c r="R13" s="156">
        <v>335</v>
      </c>
      <c r="S13" s="156">
        <v>25</v>
      </c>
      <c r="T13" s="156">
        <v>76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52</v>
      </c>
      <c r="AA13" s="156">
        <v>24</v>
      </c>
    </row>
    <row r="14" spans="1:27" ht="14.45">
      <c r="A14" s="75" t="s">
        <v>48</v>
      </c>
      <c r="B14" s="75" t="s">
        <v>49</v>
      </c>
      <c r="C14" s="78">
        <v>52045</v>
      </c>
      <c r="D14" s="78">
        <v>11961</v>
      </c>
      <c r="E14" s="78">
        <v>64006</v>
      </c>
      <c r="F14" s="156">
        <v>497</v>
      </c>
      <c r="G14" s="156">
        <v>911</v>
      </c>
      <c r="H14" s="156">
        <v>17</v>
      </c>
      <c r="I14" s="156">
        <v>311</v>
      </c>
      <c r="J14" s="156">
        <v>536</v>
      </c>
      <c r="K14" s="156">
        <v>2272</v>
      </c>
      <c r="L14" s="78">
        <v>61196</v>
      </c>
      <c r="M14" s="156">
        <v>2384</v>
      </c>
      <c r="N14" s="156">
        <v>542</v>
      </c>
      <c r="O14" s="156">
        <v>1034</v>
      </c>
      <c r="P14" s="156">
        <v>17</v>
      </c>
      <c r="Q14" s="156">
        <v>297</v>
      </c>
      <c r="R14" s="156">
        <v>296</v>
      </c>
      <c r="S14" s="156">
        <v>0</v>
      </c>
      <c r="T14" s="156">
        <v>0</v>
      </c>
      <c r="U14" s="156">
        <v>83</v>
      </c>
      <c r="V14" s="156">
        <v>0</v>
      </c>
      <c r="W14" s="156">
        <v>19</v>
      </c>
      <c r="X14" s="156">
        <v>96</v>
      </c>
      <c r="Y14" s="156">
        <v>0</v>
      </c>
      <c r="Z14" s="156">
        <v>0</v>
      </c>
      <c r="AA14" s="156">
        <v>0</v>
      </c>
    </row>
    <row r="15" spans="1:27" ht="14.45">
      <c r="A15" s="75" t="s">
        <v>51</v>
      </c>
      <c r="B15" s="75" t="s">
        <v>52</v>
      </c>
      <c r="C15" s="78">
        <v>14500</v>
      </c>
      <c r="D15" s="78">
        <v>2870</v>
      </c>
      <c r="E15" s="78">
        <v>17370</v>
      </c>
      <c r="F15" s="156">
        <v>252</v>
      </c>
      <c r="G15" s="156">
        <v>0</v>
      </c>
      <c r="H15" s="156">
        <v>315</v>
      </c>
      <c r="I15" s="156">
        <v>16</v>
      </c>
      <c r="J15" s="156">
        <v>119</v>
      </c>
      <c r="K15" s="156">
        <v>702</v>
      </c>
      <c r="L15" s="78">
        <v>17730</v>
      </c>
      <c r="M15" s="156">
        <v>750</v>
      </c>
      <c r="N15" s="156">
        <v>274</v>
      </c>
      <c r="O15" s="156">
        <v>0</v>
      </c>
      <c r="P15" s="156">
        <v>322</v>
      </c>
      <c r="Q15" s="156">
        <v>18</v>
      </c>
      <c r="R15" s="156">
        <v>77</v>
      </c>
      <c r="S15" s="156">
        <v>0</v>
      </c>
      <c r="T15" s="156">
        <v>0</v>
      </c>
      <c r="U15" s="156">
        <v>51</v>
      </c>
      <c r="V15" s="156">
        <v>0</v>
      </c>
      <c r="W15" s="156">
        <v>8</v>
      </c>
      <c r="X15" s="156">
        <v>0</v>
      </c>
      <c r="Y15" s="156">
        <v>0</v>
      </c>
      <c r="Z15" s="156">
        <v>0</v>
      </c>
      <c r="AA15" s="156">
        <v>0</v>
      </c>
    </row>
    <row r="16" spans="1:27" ht="14.45">
      <c r="A16" s="75" t="s">
        <v>192</v>
      </c>
      <c r="B16" s="75" t="s">
        <v>55</v>
      </c>
      <c r="C16" s="78">
        <v>13710</v>
      </c>
      <c r="D16" s="78">
        <v>4383</v>
      </c>
      <c r="E16" s="78">
        <v>18093</v>
      </c>
      <c r="F16" s="156">
        <v>70</v>
      </c>
      <c r="G16" s="156">
        <v>313</v>
      </c>
      <c r="H16" s="156">
        <v>0</v>
      </c>
      <c r="I16" s="156">
        <v>21</v>
      </c>
      <c r="J16" s="156">
        <v>197</v>
      </c>
      <c r="K16" s="156">
        <v>601</v>
      </c>
      <c r="L16" s="78">
        <v>17973</v>
      </c>
      <c r="M16" s="156">
        <v>689</v>
      </c>
      <c r="N16" s="156">
        <v>71</v>
      </c>
      <c r="O16" s="156">
        <v>364</v>
      </c>
      <c r="P16" s="156">
        <v>0</v>
      </c>
      <c r="Q16" s="156">
        <v>18</v>
      </c>
      <c r="R16" s="156">
        <v>123</v>
      </c>
      <c r="S16" s="156">
        <v>0</v>
      </c>
      <c r="T16" s="156">
        <v>9</v>
      </c>
      <c r="U16" s="156">
        <v>95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9</v>
      </c>
    </row>
    <row r="17" spans="1:27" ht="14.45">
      <c r="A17" s="75" t="s">
        <v>193</v>
      </c>
      <c r="B17" s="75" t="s">
        <v>37</v>
      </c>
      <c r="C17" s="78">
        <v>25200</v>
      </c>
      <c r="D17" s="78">
        <v>2000</v>
      </c>
      <c r="E17" s="78">
        <v>27200</v>
      </c>
      <c r="F17" s="156">
        <v>256</v>
      </c>
      <c r="G17" s="156">
        <v>0</v>
      </c>
      <c r="H17" s="156">
        <v>299</v>
      </c>
      <c r="I17" s="156">
        <v>299</v>
      </c>
      <c r="J17" s="156">
        <v>200</v>
      </c>
      <c r="K17" s="156">
        <v>1054</v>
      </c>
      <c r="L17" s="78">
        <v>390</v>
      </c>
      <c r="M17" s="156">
        <v>38</v>
      </c>
      <c r="N17" s="156">
        <v>38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</row>
    <row r="18" spans="1:27" ht="14.45">
      <c r="A18" s="75" t="s">
        <v>56</v>
      </c>
      <c r="B18" s="75" t="s">
        <v>57</v>
      </c>
      <c r="C18" s="78">
        <v>17775</v>
      </c>
      <c r="D18" s="78">
        <v>2008</v>
      </c>
      <c r="E18" s="78">
        <v>19783</v>
      </c>
      <c r="F18" s="156">
        <v>139</v>
      </c>
      <c r="G18" s="156">
        <v>259</v>
      </c>
      <c r="H18" s="156">
        <v>72</v>
      </c>
      <c r="I18" s="156">
        <v>96</v>
      </c>
      <c r="J18" s="156">
        <v>124</v>
      </c>
      <c r="K18" s="156">
        <v>690</v>
      </c>
      <c r="L18" s="78">
        <v>19383</v>
      </c>
      <c r="M18" s="156">
        <v>680</v>
      </c>
      <c r="N18" s="156">
        <v>139</v>
      </c>
      <c r="O18" s="156">
        <v>260</v>
      </c>
      <c r="P18" s="156">
        <v>81</v>
      </c>
      <c r="Q18" s="156">
        <v>76</v>
      </c>
      <c r="R18" s="156">
        <v>0</v>
      </c>
      <c r="S18" s="156">
        <v>0</v>
      </c>
      <c r="T18" s="156">
        <v>0</v>
      </c>
      <c r="U18" s="156">
        <v>0</v>
      </c>
      <c r="V18" s="156">
        <v>56</v>
      </c>
      <c r="W18" s="156">
        <v>0</v>
      </c>
      <c r="X18" s="156">
        <v>56</v>
      </c>
      <c r="Y18" s="156">
        <v>12</v>
      </c>
      <c r="Z18" s="156">
        <v>0</v>
      </c>
      <c r="AA18" s="156">
        <v>0</v>
      </c>
    </row>
    <row r="19" spans="1:27" ht="14.45">
      <c r="A19" s="75" t="s">
        <v>194</v>
      </c>
      <c r="B19" s="75" t="s">
        <v>63</v>
      </c>
      <c r="C19" s="78">
        <v>18760</v>
      </c>
      <c r="D19" s="78">
        <v>0</v>
      </c>
      <c r="E19" s="78">
        <v>18760</v>
      </c>
      <c r="F19" s="156">
        <v>0</v>
      </c>
      <c r="G19" s="156">
        <v>469</v>
      </c>
      <c r="H19" s="156">
        <v>0</v>
      </c>
      <c r="I19" s="156">
        <v>0</v>
      </c>
      <c r="J19" s="156">
        <v>0</v>
      </c>
      <c r="K19" s="156">
        <v>469</v>
      </c>
      <c r="L19" s="78">
        <v>18760</v>
      </c>
      <c r="M19" s="156">
        <v>498</v>
      </c>
      <c r="N19" s="156">
        <v>0</v>
      </c>
      <c r="O19" s="156">
        <v>498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56">
        <v>0</v>
      </c>
      <c r="Z19" s="156">
        <v>0</v>
      </c>
      <c r="AA19" s="156">
        <v>0</v>
      </c>
    </row>
    <row r="20" spans="1:27" ht="14.45">
      <c r="A20" s="75" t="s">
        <v>59</v>
      </c>
      <c r="B20" s="75" t="s">
        <v>60</v>
      </c>
      <c r="C20" s="78">
        <v>19790</v>
      </c>
      <c r="D20" s="78">
        <v>4401</v>
      </c>
      <c r="E20" s="78">
        <v>24191</v>
      </c>
      <c r="F20" s="156">
        <v>366</v>
      </c>
      <c r="G20" s="156">
        <v>0</v>
      </c>
      <c r="H20" s="156">
        <v>366</v>
      </c>
      <c r="I20" s="156">
        <v>83</v>
      </c>
      <c r="J20" s="156">
        <v>202</v>
      </c>
      <c r="K20" s="156">
        <v>1017</v>
      </c>
      <c r="L20" s="78">
        <v>21765</v>
      </c>
      <c r="M20" s="156">
        <v>866</v>
      </c>
      <c r="N20" s="156">
        <v>337</v>
      </c>
      <c r="O20" s="156">
        <v>279</v>
      </c>
      <c r="P20" s="156">
        <v>0</v>
      </c>
      <c r="Q20" s="156">
        <v>40</v>
      </c>
      <c r="R20" s="156">
        <v>86</v>
      </c>
      <c r="S20" s="156">
        <v>0</v>
      </c>
      <c r="T20" s="156">
        <v>40</v>
      </c>
      <c r="U20" s="156">
        <v>84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</row>
    <row r="21" spans="1:27" ht="14.45">
      <c r="A21" s="75" t="s">
        <v>61</v>
      </c>
      <c r="B21" s="75" t="s">
        <v>60</v>
      </c>
      <c r="C21" s="78">
        <v>8040</v>
      </c>
      <c r="D21" s="78">
        <v>1865</v>
      </c>
      <c r="E21" s="78">
        <v>9905</v>
      </c>
      <c r="F21" s="156">
        <v>0</v>
      </c>
      <c r="G21" s="156">
        <v>201</v>
      </c>
      <c r="H21" s="156">
        <v>0</v>
      </c>
      <c r="I21" s="156">
        <v>0</v>
      </c>
      <c r="J21" s="156">
        <v>73</v>
      </c>
      <c r="K21" s="156">
        <v>274</v>
      </c>
      <c r="L21" s="78">
        <v>9895</v>
      </c>
      <c r="M21" s="156">
        <v>298</v>
      </c>
      <c r="N21" s="156">
        <v>0</v>
      </c>
      <c r="O21" s="156">
        <v>237</v>
      </c>
      <c r="P21" s="156">
        <v>12</v>
      </c>
      <c r="Q21" s="156">
        <v>0</v>
      </c>
      <c r="R21" s="156">
        <v>37</v>
      </c>
      <c r="S21" s="156">
        <v>0</v>
      </c>
      <c r="T21" s="156">
        <v>0</v>
      </c>
      <c r="U21" s="156">
        <v>12</v>
      </c>
      <c r="V21" s="156">
        <v>0</v>
      </c>
      <c r="W21" s="156">
        <v>0</v>
      </c>
      <c r="X21" s="156">
        <v>0</v>
      </c>
      <c r="Y21" s="156">
        <v>0</v>
      </c>
      <c r="Z21" s="156">
        <v>0</v>
      </c>
      <c r="AA21" s="156">
        <v>0</v>
      </c>
    </row>
    <row r="22" spans="1:27" ht="14.45">
      <c r="A22" s="75" t="s">
        <v>64</v>
      </c>
      <c r="B22" s="75" t="s">
        <v>65</v>
      </c>
      <c r="C22" s="78">
        <v>36800</v>
      </c>
      <c r="D22" s="78">
        <v>1190</v>
      </c>
      <c r="E22" s="78">
        <v>37990</v>
      </c>
      <c r="F22" s="156">
        <v>0</v>
      </c>
      <c r="G22" s="156">
        <v>804</v>
      </c>
      <c r="H22" s="156">
        <v>0</v>
      </c>
      <c r="I22" s="156">
        <v>116</v>
      </c>
      <c r="J22" s="156">
        <v>70</v>
      </c>
      <c r="K22" s="156">
        <v>990</v>
      </c>
      <c r="L22" s="78">
        <v>37926</v>
      </c>
      <c r="M22" s="156">
        <v>989</v>
      </c>
      <c r="N22" s="156">
        <v>0</v>
      </c>
      <c r="O22" s="156">
        <v>804</v>
      </c>
      <c r="P22" s="156">
        <v>0</v>
      </c>
      <c r="Q22" s="156">
        <v>114</v>
      </c>
      <c r="R22" s="156">
        <v>0</v>
      </c>
      <c r="S22" s="156">
        <v>0</v>
      </c>
      <c r="T22" s="156">
        <v>35</v>
      </c>
      <c r="U22" s="156">
        <v>0</v>
      </c>
      <c r="V22" s="156">
        <v>0</v>
      </c>
      <c r="W22" s="156">
        <v>0</v>
      </c>
      <c r="X22" s="156">
        <v>0</v>
      </c>
      <c r="Y22" s="156">
        <v>0</v>
      </c>
      <c r="Z22" s="156">
        <v>36</v>
      </c>
      <c r="AA22" s="156">
        <v>0</v>
      </c>
    </row>
    <row r="23" spans="1:27" ht="14.45">
      <c r="A23" s="75" t="s">
        <v>195</v>
      </c>
      <c r="B23" s="75" t="s">
        <v>196</v>
      </c>
      <c r="C23" s="78">
        <v>12400</v>
      </c>
      <c r="D23" s="78">
        <v>0</v>
      </c>
      <c r="E23" s="78">
        <v>12400</v>
      </c>
      <c r="F23" s="156">
        <v>0</v>
      </c>
      <c r="G23" s="156">
        <v>310</v>
      </c>
      <c r="H23" s="156">
        <v>0</v>
      </c>
      <c r="I23" s="156">
        <v>0</v>
      </c>
      <c r="J23" s="156">
        <v>0</v>
      </c>
      <c r="K23" s="156">
        <v>310</v>
      </c>
      <c r="L23" s="78">
        <v>3360</v>
      </c>
      <c r="M23" s="156">
        <v>84</v>
      </c>
      <c r="N23" s="156">
        <v>0</v>
      </c>
      <c r="O23" s="156">
        <v>84</v>
      </c>
      <c r="P23" s="156">
        <v>0</v>
      </c>
      <c r="Q23" s="156">
        <v>0</v>
      </c>
      <c r="R23" s="156">
        <v>0</v>
      </c>
      <c r="S23" s="156">
        <v>0</v>
      </c>
      <c r="T23" s="156">
        <v>0</v>
      </c>
      <c r="U23" s="156">
        <v>0</v>
      </c>
      <c r="V23" s="156">
        <v>0</v>
      </c>
      <c r="W23" s="156">
        <v>0</v>
      </c>
      <c r="X23" s="156">
        <v>0</v>
      </c>
      <c r="Y23" s="156">
        <v>0</v>
      </c>
      <c r="Z23" s="156">
        <v>0</v>
      </c>
      <c r="AA23" s="156">
        <v>0</v>
      </c>
    </row>
    <row r="24" spans="1:27" ht="14.45">
      <c r="A24" s="75" t="s">
        <v>197</v>
      </c>
      <c r="B24" s="75" t="s">
        <v>60</v>
      </c>
      <c r="C24" s="78">
        <v>6635</v>
      </c>
      <c r="D24" s="78">
        <v>1419</v>
      </c>
      <c r="E24" s="78">
        <v>8054</v>
      </c>
      <c r="F24" s="156">
        <v>95</v>
      </c>
      <c r="G24" s="156">
        <v>154</v>
      </c>
      <c r="H24" s="156">
        <v>0</v>
      </c>
      <c r="I24" s="156">
        <v>0</v>
      </c>
      <c r="J24" s="156">
        <v>66</v>
      </c>
      <c r="K24" s="156">
        <v>315</v>
      </c>
      <c r="L24" s="78">
        <v>5160</v>
      </c>
      <c r="M24" s="156">
        <v>129</v>
      </c>
      <c r="N24" s="156">
        <v>0</v>
      </c>
      <c r="O24" s="156">
        <v>129</v>
      </c>
      <c r="P24" s="156">
        <v>0</v>
      </c>
      <c r="Q24" s="156">
        <v>0</v>
      </c>
      <c r="R24" s="156">
        <v>0</v>
      </c>
      <c r="S24" s="156">
        <v>0</v>
      </c>
      <c r="T24" s="156">
        <v>0</v>
      </c>
      <c r="U24" s="156">
        <v>0</v>
      </c>
      <c r="V24" s="156">
        <v>0</v>
      </c>
      <c r="W24" s="156">
        <v>0</v>
      </c>
      <c r="X24" s="156">
        <v>0</v>
      </c>
      <c r="Y24" s="156">
        <v>0</v>
      </c>
      <c r="Z24" s="156">
        <v>0</v>
      </c>
      <c r="AA24" s="156">
        <v>0</v>
      </c>
    </row>
    <row r="25" spans="1:27" ht="14.45">
      <c r="A25" s="75" t="s">
        <v>198</v>
      </c>
      <c r="B25" s="75" t="s">
        <v>33</v>
      </c>
      <c r="C25" s="78">
        <v>37880</v>
      </c>
      <c r="D25" s="78">
        <v>2929</v>
      </c>
      <c r="E25" s="78">
        <v>40809</v>
      </c>
      <c r="F25" s="156">
        <v>0</v>
      </c>
      <c r="G25" s="156">
        <v>809</v>
      </c>
      <c r="H25" s="156">
        <v>0</v>
      </c>
      <c r="I25" s="156">
        <v>138</v>
      </c>
      <c r="J25" s="156">
        <v>133</v>
      </c>
      <c r="K25" s="156">
        <v>1080</v>
      </c>
      <c r="L25" s="78">
        <v>40809</v>
      </c>
      <c r="M25" s="156">
        <v>1235</v>
      </c>
      <c r="N25" s="156">
        <v>0</v>
      </c>
      <c r="O25" s="156">
        <v>884</v>
      </c>
      <c r="P25" s="156">
        <v>0</v>
      </c>
      <c r="Q25" s="156">
        <v>141</v>
      </c>
      <c r="R25" s="156">
        <v>210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6">
        <v>0</v>
      </c>
      <c r="Y25" s="156">
        <v>0</v>
      </c>
      <c r="Z25" s="156">
        <v>0</v>
      </c>
      <c r="AA25" s="156">
        <v>0</v>
      </c>
    </row>
    <row r="26" spans="1:27" ht="14.45">
      <c r="A26" s="75" t="s">
        <v>147</v>
      </c>
      <c r="B26" s="75" t="s">
        <v>40</v>
      </c>
      <c r="C26" s="78">
        <v>15800</v>
      </c>
      <c r="D26" s="78">
        <v>4025</v>
      </c>
      <c r="E26" s="78">
        <v>19825</v>
      </c>
      <c r="F26" s="156">
        <v>0</v>
      </c>
      <c r="G26" s="156">
        <v>373</v>
      </c>
      <c r="H26" s="156">
        <v>0</v>
      </c>
      <c r="I26" s="156">
        <v>22</v>
      </c>
      <c r="J26" s="156">
        <v>164</v>
      </c>
      <c r="K26" s="156">
        <v>559</v>
      </c>
      <c r="L26" s="78">
        <v>19825</v>
      </c>
      <c r="M26" s="156">
        <v>1141</v>
      </c>
      <c r="N26" s="156">
        <v>0</v>
      </c>
      <c r="O26" s="156">
        <v>677</v>
      </c>
      <c r="P26" s="156">
        <v>35</v>
      </c>
      <c r="Q26" s="156">
        <v>0</v>
      </c>
      <c r="R26" s="156">
        <v>413</v>
      </c>
      <c r="S26" s="156">
        <v>0</v>
      </c>
      <c r="T26" s="156">
        <v>0</v>
      </c>
      <c r="U26" s="156">
        <v>16</v>
      </c>
      <c r="V26" s="156">
        <v>0</v>
      </c>
      <c r="W26" s="156">
        <v>0</v>
      </c>
      <c r="X26" s="156">
        <v>0</v>
      </c>
      <c r="Y26" s="156">
        <v>0</v>
      </c>
      <c r="Z26" s="156">
        <v>0</v>
      </c>
      <c r="AA26" s="156">
        <v>0</v>
      </c>
    </row>
    <row r="27" spans="1:27" ht="14.45">
      <c r="A27" s="75" t="s">
        <v>69</v>
      </c>
      <c r="B27" s="75" t="s">
        <v>52</v>
      </c>
      <c r="C27" s="78">
        <v>9815</v>
      </c>
      <c r="D27" s="78">
        <v>0</v>
      </c>
      <c r="E27" s="78">
        <v>9815</v>
      </c>
      <c r="F27" s="156">
        <v>211</v>
      </c>
      <c r="G27" s="156">
        <v>79</v>
      </c>
      <c r="H27" s="156">
        <v>140</v>
      </c>
      <c r="I27" s="156">
        <v>0</v>
      </c>
      <c r="J27" s="156">
        <v>0</v>
      </c>
      <c r="K27" s="156">
        <v>430</v>
      </c>
      <c r="L27" s="78">
        <v>7290</v>
      </c>
      <c r="M27" s="156">
        <v>330</v>
      </c>
      <c r="N27" s="156">
        <v>158</v>
      </c>
      <c r="O27" s="156">
        <v>48</v>
      </c>
      <c r="P27" s="156">
        <v>124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0</v>
      </c>
      <c r="W27" s="156">
        <v>0</v>
      </c>
      <c r="X27" s="156">
        <v>0</v>
      </c>
      <c r="Y27" s="156">
        <v>0</v>
      </c>
      <c r="Z27" s="156">
        <v>0</v>
      </c>
      <c r="AA27" s="156">
        <v>0</v>
      </c>
    </row>
    <row r="28" spans="1:27" ht="14.45">
      <c r="A28" s="75" t="s">
        <v>72</v>
      </c>
      <c r="B28" s="75" t="s">
        <v>63</v>
      </c>
      <c r="C28" s="78">
        <v>27880</v>
      </c>
      <c r="D28" s="78">
        <v>0</v>
      </c>
      <c r="E28" s="78">
        <v>27880</v>
      </c>
      <c r="F28" s="156">
        <v>0</v>
      </c>
      <c r="G28" s="156">
        <v>581</v>
      </c>
      <c r="H28" s="156">
        <v>0</v>
      </c>
      <c r="I28" s="156">
        <v>116</v>
      </c>
      <c r="J28" s="156">
        <v>0</v>
      </c>
      <c r="K28" s="156">
        <v>697</v>
      </c>
      <c r="L28" s="78">
        <v>26720</v>
      </c>
      <c r="M28" s="156">
        <v>668</v>
      </c>
      <c r="N28" s="156">
        <v>0</v>
      </c>
      <c r="O28" s="156">
        <v>583</v>
      </c>
      <c r="P28" s="156">
        <v>0</v>
      </c>
      <c r="Q28" s="156">
        <v>85</v>
      </c>
      <c r="R28" s="156">
        <v>0</v>
      </c>
      <c r="S28" s="156">
        <v>0</v>
      </c>
      <c r="T28" s="156">
        <v>0</v>
      </c>
      <c r="U28" s="156">
        <v>0</v>
      </c>
      <c r="V28" s="156">
        <v>0</v>
      </c>
      <c r="W28" s="156">
        <v>0</v>
      </c>
      <c r="X28" s="156">
        <v>0</v>
      </c>
      <c r="Y28" s="156">
        <v>0</v>
      </c>
      <c r="Z28" s="156">
        <v>0</v>
      </c>
      <c r="AA28" s="156">
        <v>0</v>
      </c>
    </row>
    <row r="29" spans="1:27" ht="14.45">
      <c r="A29" s="75" t="s">
        <v>199</v>
      </c>
      <c r="B29" s="75" t="s">
        <v>74</v>
      </c>
      <c r="C29" s="78">
        <v>37840</v>
      </c>
      <c r="D29" s="78">
        <v>6615</v>
      </c>
      <c r="E29" s="78">
        <v>44455</v>
      </c>
      <c r="F29" s="156">
        <v>0</v>
      </c>
      <c r="G29" s="156">
        <v>870</v>
      </c>
      <c r="H29" s="156">
        <v>0</v>
      </c>
      <c r="I29" s="156">
        <v>76</v>
      </c>
      <c r="J29" s="156">
        <v>294</v>
      </c>
      <c r="K29" s="156">
        <v>1240</v>
      </c>
      <c r="L29" s="78">
        <v>48455</v>
      </c>
      <c r="M29" s="156">
        <v>1361</v>
      </c>
      <c r="N29" s="156">
        <v>0</v>
      </c>
      <c r="O29" s="156">
        <v>940</v>
      </c>
      <c r="P29" s="156">
        <v>0</v>
      </c>
      <c r="Q29" s="156">
        <v>87</v>
      </c>
      <c r="R29" s="156">
        <v>147</v>
      </c>
      <c r="S29" s="156">
        <v>0</v>
      </c>
      <c r="T29" s="156">
        <v>0</v>
      </c>
      <c r="U29" s="156">
        <v>187</v>
      </c>
      <c r="V29" s="156">
        <v>0</v>
      </c>
      <c r="W29" s="156">
        <v>0</v>
      </c>
      <c r="X29" s="156">
        <v>0</v>
      </c>
      <c r="Y29" s="156">
        <v>0</v>
      </c>
      <c r="Z29" s="156">
        <v>0</v>
      </c>
      <c r="AA29" s="156">
        <v>0</v>
      </c>
    </row>
    <row r="30" spans="1:27" ht="14.45">
      <c r="A30" s="75" t="s">
        <v>76</v>
      </c>
      <c r="B30" s="75" t="s">
        <v>77</v>
      </c>
      <c r="C30" s="78">
        <v>26000</v>
      </c>
      <c r="D30" s="78">
        <v>14170</v>
      </c>
      <c r="E30" s="78">
        <v>40170</v>
      </c>
      <c r="F30" s="156">
        <v>0</v>
      </c>
      <c r="G30" s="156">
        <v>200</v>
      </c>
      <c r="H30" s="156">
        <v>0</v>
      </c>
      <c r="I30" s="156">
        <v>450</v>
      </c>
      <c r="J30" s="156">
        <v>630</v>
      </c>
      <c r="K30" s="156">
        <v>1280</v>
      </c>
      <c r="L30" s="78">
        <v>25970</v>
      </c>
      <c r="M30" s="156">
        <v>1399</v>
      </c>
      <c r="N30" s="156">
        <v>485</v>
      </c>
      <c r="O30" s="156">
        <v>120</v>
      </c>
      <c r="P30" s="156">
        <v>0</v>
      </c>
      <c r="Q30" s="156">
        <v>214</v>
      </c>
      <c r="R30" s="156">
        <v>370</v>
      </c>
      <c r="S30" s="156">
        <v>0</v>
      </c>
      <c r="T30" s="156">
        <v>60</v>
      </c>
      <c r="U30" s="156">
        <v>0</v>
      </c>
      <c r="V30" s="156">
        <v>0</v>
      </c>
      <c r="W30" s="156">
        <v>17</v>
      </c>
      <c r="X30" s="156">
        <v>100</v>
      </c>
      <c r="Y30" s="156">
        <v>33</v>
      </c>
      <c r="Z30" s="156">
        <v>0</v>
      </c>
      <c r="AA30" s="156">
        <v>0</v>
      </c>
    </row>
    <row r="31" spans="1:27" ht="14.45">
      <c r="A31" s="75" t="s">
        <v>78</v>
      </c>
      <c r="B31" s="75" t="s">
        <v>79</v>
      </c>
      <c r="C31" s="78">
        <v>7720</v>
      </c>
      <c r="D31" s="78">
        <v>2150</v>
      </c>
      <c r="E31" s="78">
        <v>9870</v>
      </c>
      <c r="F31" s="156">
        <v>0</v>
      </c>
      <c r="G31" s="156">
        <v>193</v>
      </c>
      <c r="H31" s="156">
        <v>0</v>
      </c>
      <c r="I31" s="156">
        <v>0</v>
      </c>
      <c r="J31" s="156">
        <v>86</v>
      </c>
      <c r="K31" s="156">
        <v>279</v>
      </c>
      <c r="L31" s="78">
        <v>9870</v>
      </c>
      <c r="M31" s="156">
        <v>283</v>
      </c>
      <c r="N31" s="156">
        <v>0</v>
      </c>
      <c r="O31" s="156">
        <v>193</v>
      </c>
      <c r="P31" s="156">
        <v>0</v>
      </c>
      <c r="Q31" s="156">
        <v>0</v>
      </c>
      <c r="R31" s="156">
        <v>90</v>
      </c>
      <c r="S31" s="156">
        <v>0</v>
      </c>
      <c r="T31" s="156">
        <v>0</v>
      </c>
      <c r="U31" s="156">
        <v>0</v>
      </c>
      <c r="V31" s="156">
        <v>0</v>
      </c>
      <c r="W31" s="156">
        <v>0</v>
      </c>
      <c r="X31" s="156">
        <v>0</v>
      </c>
      <c r="Y31" s="156">
        <v>0</v>
      </c>
      <c r="Z31" s="156">
        <v>0</v>
      </c>
      <c r="AA31" s="156">
        <v>0</v>
      </c>
    </row>
    <row r="32" spans="1:27" ht="14.45">
      <c r="A32" s="75" t="s">
        <v>200</v>
      </c>
      <c r="B32" s="75" t="s">
        <v>60</v>
      </c>
      <c r="C32" s="78">
        <v>8520</v>
      </c>
      <c r="D32" s="78">
        <v>0</v>
      </c>
      <c r="E32" s="78">
        <v>8520</v>
      </c>
      <c r="F32" s="156">
        <v>0</v>
      </c>
      <c r="G32" s="156">
        <v>0</v>
      </c>
      <c r="H32" s="156">
        <v>213</v>
      </c>
      <c r="I32" s="156">
        <v>0</v>
      </c>
      <c r="J32" s="156">
        <v>0</v>
      </c>
      <c r="K32" s="156">
        <v>213</v>
      </c>
      <c r="L32" s="78">
        <v>8520</v>
      </c>
      <c r="M32" s="156">
        <v>214</v>
      </c>
      <c r="N32" s="156">
        <v>0</v>
      </c>
      <c r="O32" s="156">
        <v>0</v>
      </c>
      <c r="P32" s="156">
        <v>214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0</v>
      </c>
      <c r="W32" s="156">
        <v>0</v>
      </c>
      <c r="X32" s="156">
        <v>0</v>
      </c>
      <c r="Y32" s="156">
        <v>0</v>
      </c>
      <c r="Z32" s="156">
        <v>0</v>
      </c>
      <c r="AA32" s="156">
        <v>0</v>
      </c>
    </row>
    <row r="33" spans="1:27" ht="14.45">
      <c r="A33" s="75" t="s">
        <v>81</v>
      </c>
      <c r="B33" s="75" t="s">
        <v>40</v>
      </c>
      <c r="C33" s="78">
        <v>38390</v>
      </c>
      <c r="D33" s="78">
        <v>3750</v>
      </c>
      <c r="E33" s="78">
        <v>42140</v>
      </c>
      <c r="F33" s="156">
        <v>662</v>
      </c>
      <c r="G33" s="156">
        <v>172</v>
      </c>
      <c r="H33" s="156">
        <v>533</v>
      </c>
      <c r="I33" s="156">
        <v>172</v>
      </c>
      <c r="J33" s="156">
        <v>150</v>
      </c>
      <c r="K33" s="156">
        <v>1689</v>
      </c>
      <c r="L33" s="78">
        <v>42140</v>
      </c>
      <c r="M33" s="156">
        <v>1937</v>
      </c>
      <c r="N33" s="156">
        <v>731</v>
      </c>
      <c r="O33" s="156">
        <v>204</v>
      </c>
      <c r="P33" s="156">
        <v>603</v>
      </c>
      <c r="Q33" s="156">
        <v>163</v>
      </c>
      <c r="R33" s="156">
        <v>236</v>
      </c>
      <c r="S33" s="156">
        <v>0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  <c r="Y33" s="156">
        <v>0</v>
      </c>
      <c r="Z33" s="156">
        <v>0</v>
      </c>
      <c r="AA33" s="156">
        <v>0</v>
      </c>
    </row>
    <row r="34" spans="1:27" ht="14.45">
      <c r="A34" s="75" t="s">
        <v>201</v>
      </c>
      <c r="B34" s="75" t="s">
        <v>170</v>
      </c>
      <c r="C34" s="78">
        <v>20225</v>
      </c>
      <c r="D34" s="78">
        <v>0</v>
      </c>
      <c r="E34" s="78">
        <v>20225</v>
      </c>
      <c r="F34" s="156">
        <v>21</v>
      </c>
      <c r="G34" s="156">
        <v>503</v>
      </c>
      <c r="H34" s="156">
        <v>0</v>
      </c>
      <c r="I34" s="156">
        <v>0</v>
      </c>
      <c r="J34" s="156">
        <v>0</v>
      </c>
      <c r="K34" s="156">
        <v>524</v>
      </c>
      <c r="L34" s="78">
        <v>21545</v>
      </c>
      <c r="M34" s="156">
        <v>557</v>
      </c>
      <c r="N34" s="156">
        <v>21</v>
      </c>
      <c r="O34" s="156">
        <v>500</v>
      </c>
      <c r="P34" s="156">
        <v>36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0</v>
      </c>
      <c r="AA34" s="156">
        <v>0</v>
      </c>
    </row>
    <row r="35" spans="1:27" ht="14.45">
      <c r="A35" s="75" t="s">
        <v>202</v>
      </c>
      <c r="B35" s="75" t="s">
        <v>63</v>
      </c>
      <c r="C35" s="78">
        <v>14640</v>
      </c>
      <c r="D35" s="78">
        <v>3915</v>
      </c>
      <c r="E35" s="78">
        <v>18555</v>
      </c>
      <c r="F35" s="156">
        <v>0</v>
      </c>
      <c r="G35" s="156">
        <v>366</v>
      </c>
      <c r="H35" s="156">
        <v>0</v>
      </c>
      <c r="I35" s="156">
        <v>0</v>
      </c>
      <c r="J35" s="156">
        <v>165</v>
      </c>
      <c r="K35" s="156">
        <v>531</v>
      </c>
      <c r="L35" s="78">
        <v>25180</v>
      </c>
      <c r="M35" s="156">
        <v>858</v>
      </c>
      <c r="N35" s="156">
        <v>0</v>
      </c>
      <c r="O35" s="156">
        <v>378</v>
      </c>
      <c r="P35" s="156">
        <v>0</v>
      </c>
      <c r="Q35" s="156">
        <v>0</v>
      </c>
      <c r="R35" s="156">
        <v>450</v>
      </c>
      <c r="S35" s="156">
        <v>0</v>
      </c>
      <c r="T35" s="156">
        <v>0</v>
      </c>
      <c r="U35" s="156">
        <v>15</v>
      </c>
      <c r="V35" s="156">
        <v>15</v>
      </c>
      <c r="W35" s="156">
        <v>0</v>
      </c>
      <c r="X35" s="156">
        <v>0</v>
      </c>
      <c r="Y35" s="156">
        <v>0</v>
      </c>
      <c r="Z35" s="156">
        <v>0</v>
      </c>
      <c r="AA35" s="156">
        <v>0</v>
      </c>
    </row>
    <row r="36" spans="1:27" ht="14.45">
      <c r="A36" s="75" t="s">
        <v>203</v>
      </c>
      <c r="B36" s="75" t="s">
        <v>118</v>
      </c>
      <c r="C36" s="78">
        <v>45955</v>
      </c>
      <c r="D36" s="78">
        <v>8126</v>
      </c>
      <c r="E36" s="78">
        <v>54081</v>
      </c>
      <c r="F36" s="156">
        <v>23</v>
      </c>
      <c r="G36" s="156">
        <v>1123</v>
      </c>
      <c r="H36" s="156">
        <v>23</v>
      </c>
      <c r="I36" s="156">
        <v>0</v>
      </c>
      <c r="J36" s="156">
        <v>447</v>
      </c>
      <c r="K36" s="156">
        <v>1616</v>
      </c>
      <c r="L36" s="78">
        <v>53947</v>
      </c>
      <c r="M36" s="156">
        <v>1611</v>
      </c>
      <c r="N36" s="156">
        <v>23</v>
      </c>
      <c r="O36" s="156">
        <v>1121</v>
      </c>
      <c r="P36" s="156">
        <v>23</v>
      </c>
      <c r="Q36" s="156">
        <v>0</v>
      </c>
      <c r="R36" s="156">
        <v>0</v>
      </c>
      <c r="S36" s="156">
        <v>0</v>
      </c>
      <c r="T36" s="156">
        <v>404</v>
      </c>
      <c r="U36" s="156">
        <v>40</v>
      </c>
      <c r="V36" s="156">
        <v>0</v>
      </c>
      <c r="W36" s="156">
        <v>0</v>
      </c>
      <c r="X36" s="156">
        <v>0</v>
      </c>
      <c r="Y36" s="156">
        <v>0</v>
      </c>
      <c r="Z36" s="156">
        <v>0</v>
      </c>
      <c r="AA36" s="156">
        <v>0</v>
      </c>
    </row>
    <row r="37" spans="1:27" ht="14.45">
      <c r="A37" s="75" t="s">
        <v>83</v>
      </c>
      <c r="B37" s="75" t="s">
        <v>49</v>
      </c>
      <c r="C37" s="78">
        <v>18440</v>
      </c>
      <c r="D37" s="78">
        <v>547</v>
      </c>
      <c r="E37" s="78">
        <v>18987</v>
      </c>
      <c r="F37" s="156">
        <v>0</v>
      </c>
      <c r="G37" s="156">
        <v>461</v>
      </c>
      <c r="H37" s="156">
        <v>0</v>
      </c>
      <c r="I37" s="156">
        <v>0</v>
      </c>
      <c r="J37" s="156">
        <v>36</v>
      </c>
      <c r="K37" s="156">
        <v>497</v>
      </c>
      <c r="L37" s="78">
        <v>18987</v>
      </c>
      <c r="M37" s="156">
        <v>558</v>
      </c>
      <c r="N37" s="156">
        <v>0</v>
      </c>
      <c r="O37" s="156">
        <v>461</v>
      </c>
      <c r="P37" s="156">
        <v>0</v>
      </c>
      <c r="Q37" s="156">
        <v>0</v>
      </c>
      <c r="R37" s="156">
        <v>0</v>
      </c>
      <c r="S37" s="156">
        <v>0</v>
      </c>
      <c r="T37" s="156">
        <v>0</v>
      </c>
      <c r="U37" s="156">
        <v>0</v>
      </c>
      <c r="V37" s="156">
        <v>0</v>
      </c>
      <c r="W37" s="156">
        <v>0</v>
      </c>
      <c r="X37" s="156">
        <v>7</v>
      </c>
      <c r="Y37" s="156">
        <v>0</v>
      </c>
      <c r="Z37" s="156">
        <v>0</v>
      </c>
      <c r="AA37" s="156">
        <v>90</v>
      </c>
    </row>
    <row r="38" spans="1:27" ht="14.45">
      <c r="A38" s="75" t="s">
        <v>204</v>
      </c>
      <c r="B38" s="75" t="s">
        <v>85</v>
      </c>
      <c r="C38" s="78">
        <v>9200</v>
      </c>
      <c r="D38" s="78">
        <v>0</v>
      </c>
      <c r="E38" s="78">
        <v>9200</v>
      </c>
      <c r="F38" s="156">
        <v>0</v>
      </c>
      <c r="G38" s="156">
        <v>230</v>
      </c>
      <c r="H38" s="156">
        <v>0</v>
      </c>
      <c r="I38" s="156">
        <v>0</v>
      </c>
      <c r="J38" s="156">
        <v>0</v>
      </c>
      <c r="K38" s="156">
        <v>230</v>
      </c>
      <c r="L38" s="78">
        <v>9200</v>
      </c>
      <c r="M38" s="156">
        <v>290</v>
      </c>
      <c r="N38" s="156">
        <v>0</v>
      </c>
      <c r="O38" s="156">
        <v>290</v>
      </c>
      <c r="P38" s="156">
        <v>0</v>
      </c>
      <c r="Q38" s="156">
        <v>0</v>
      </c>
      <c r="R38" s="156">
        <v>0</v>
      </c>
      <c r="S38" s="156">
        <v>0</v>
      </c>
      <c r="T38" s="156">
        <v>0</v>
      </c>
      <c r="U38" s="156">
        <v>0</v>
      </c>
      <c r="V38" s="156">
        <v>0</v>
      </c>
      <c r="W38" s="156">
        <v>0</v>
      </c>
      <c r="X38" s="156">
        <v>0</v>
      </c>
      <c r="Y38" s="156">
        <v>0</v>
      </c>
      <c r="Z38" s="156">
        <v>0</v>
      </c>
      <c r="AA38" s="156">
        <v>0</v>
      </c>
    </row>
    <row r="39" spans="1:27" ht="14.45">
      <c r="A39" s="75" t="s">
        <v>205</v>
      </c>
      <c r="B39" s="75" t="s">
        <v>74</v>
      </c>
      <c r="C39" s="78">
        <v>36100</v>
      </c>
      <c r="D39" s="78">
        <v>9261</v>
      </c>
      <c r="E39" s="78">
        <v>45361</v>
      </c>
      <c r="F39" s="156">
        <v>388</v>
      </c>
      <c r="G39" s="156">
        <v>776</v>
      </c>
      <c r="H39" s="156">
        <v>0</v>
      </c>
      <c r="I39" s="156">
        <v>78</v>
      </c>
      <c r="J39" s="156">
        <v>412</v>
      </c>
      <c r="K39" s="156">
        <v>1654</v>
      </c>
      <c r="L39" s="78">
        <v>55752</v>
      </c>
      <c r="M39" s="156">
        <v>2225</v>
      </c>
      <c r="N39" s="156">
        <v>510</v>
      </c>
      <c r="O39" s="156">
        <v>1004</v>
      </c>
      <c r="P39" s="156">
        <v>0</v>
      </c>
      <c r="Q39" s="156">
        <v>100</v>
      </c>
      <c r="R39" s="156">
        <v>315</v>
      </c>
      <c r="S39" s="156">
        <v>0</v>
      </c>
      <c r="T39" s="156">
        <v>32</v>
      </c>
      <c r="U39" s="156">
        <v>203</v>
      </c>
      <c r="V39" s="156">
        <v>0</v>
      </c>
      <c r="W39" s="156">
        <v>0</v>
      </c>
      <c r="X39" s="156">
        <v>41</v>
      </c>
      <c r="Y39" s="156">
        <v>0</v>
      </c>
      <c r="Z39" s="156">
        <v>0</v>
      </c>
      <c r="AA39" s="156">
        <v>20</v>
      </c>
    </row>
    <row r="40" spans="1:27" ht="14.45">
      <c r="A40" s="75" t="s">
        <v>172</v>
      </c>
      <c r="B40" s="75" t="s">
        <v>63</v>
      </c>
      <c r="C40" s="78">
        <v>14640</v>
      </c>
      <c r="D40" s="78">
        <v>3973</v>
      </c>
      <c r="E40" s="78">
        <v>18613</v>
      </c>
      <c r="F40" s="156">
        <v>0</v>
      </c>
      <c r="G40" s="156">
        <v>366</v>
      </c>
      <c r="H40" s="156">
        <v>0</v>
      </c>
      <c r="I40" s="156">
        <v>0</v>
      </c>
      <c r="J40" s="156">
        <v>169</v>
      </c>
      <c r="K40" s="156">
        <v>535</v>
      </c>
      <c r="L40" s="78">
        <v>22518</v>
      </c>
      <c r="M40" s="156">
        <v>688</v>
      </c>
      <c r="N40" s="156">
        <v>0</v>
      </c>
      <c r="O40" s="156">
        <v>378</v>
      </c>
      <c r="P40" s="156">
        <v>0</v>
      </c>
      <c r="Q40" s="156">
        <v>0</v>
      </c>
      <c r="R40" s="156">
        <v>274</v>
      </c>
      <c r="S40" s="156">
        <v>0</v>
      </c>
      <c r="T40" s="156">
        <v>0</v>
      </c>
      <c r="U40" s="156">
        <v>18</v>
      </c>
      <c r="V40" s="156">
        <v>18</v>
      </c>
      <c r="W40" s="156">
        <v>0</v>
      </c>
      <c r="X40" s="156">
        <v>0</v>
      </c>
      <c r="Y40" s="156">
        <v>0</v>
      </c>
      <c r="Z40" s="156">
        <v>0</v>
      </c>
      <c r="AA40" s="156">
        <v>0</v>
      </c>
    </row>
    <row r="41" spans="1:27" ht="14.45">
      <c r="A41" s="75" t="s">
        <v>88</v>
      </c>
      <c r="B41" s="75" t="s">
        <v>89</v>
      </c>
      <c r="C41" s="78">
        <v>47960</v>
      </c>
      <c r="D41" s="78">
        <v>1640</v>
      </c>
      <c r="E41" s="78">
        <v>49600</v>
      </c>
      <c r="F41" s="156">
        <v>0</v>
      </c>
      <c r="G41" s="156">
        <v>1199</v>
      </c>
      <c r="H41" s="156">
        <v>0</v>
      </c>
      <c r="I41" s="156">
        <v>0</v>
      </c>
      <c r="J41" s="156">
        <v>82</v>
      </c>
      <c r="K41" s="156">
        <v>1281</v>
      </c>
      <c r="L41" s="78">
        <v>49600</v>
      </c>
      <c r="M41" s="156">
        <v>1512</v>
      </c>
      <c r="N41" s="156">
        <v>0</v>
      </c>
      <c r="O41" s="156">
        <v>1399</v>
      </c>
      <c r="P41" s="156">
        <v>0</v>
      </c>
      <c r="Q41" s="156">
        <v>0</v>
      </c>
      <c r="R41" s="156">
        <v>0</v>
      </c>
      <c r="S41" s="156">
        <v>0</v>
      </c>
      <c r="T41" s="156">
        <v>0</v>
      </c>
      <c r="U41" s="156">
        <v>113</v>
      </c>
      <c r="V41" s="156">
        <v>0</v>
      </c>
      <c r="W41" s="156">
        <v>0</v>
      </c>
      <c r="X41" s="156">
        <v>0</v>
      </c>
      <c r="Y41" s="156">
        <v>0</v>
      </c>
      <c r="Z41" s="156">
        <v>0</v>
      </c>
      <c r="AA41" s="156">
        <v>0</v>
      </c>
    </row>
    <row r="42" spans="1:27" ht="14.45">
      <c r="A42" s="75" t="s">
        <v>90</v>
      </c>
      <c r="B42" s="75" t="s">
        <v>91</v>
      </c>
      <c r="C42" s="78">
        <v>23890</v>
      </c>
      <c r="D42" s="78">
        <v>5192</v>
      </c>
      <c r="E42" s="78">
        <v>29082</v>
      </c>
      <c r="F42" s="156">
        <v>42</v>
      </c>
      <c r="G42" s="156">
        <v>468</v>
      </c>
      <c r="H42" s="156">
        <v>0</v>
      </c>
      <c r="I42" s="156">
        <v>124</v>
      </c>
      <c r="J42" s="156">
        <v>315</v>
      </c>
      <c r="K42" s="156">
        <v>949</v>
      </c>
      <c r="L42" s="78">
        <v>31122</v>
      </c>
      <c r="M42" s="156">
        <v>969</v>
      </c>
      <c r="N42" s="156">
        <v>9</v>
      </c>
      <c r="O42" s="156">
        <v>515</v>
      </c>
      <c r="P42" s="156">
        <v>0</v>
      </c>
      <c r="Q42" s="156">
        <v>128</v>
      </c>
      <c r="R42" s="156">
        <v>0</v>
      </c>
      <c r="S42" s="156">
        <v>0</v>
      </c>
      <c r="T42" s="156">
        <v>44</v>
      </c>
      <c r="U42" s="156">
        <v>12</v>
      </c>
      <c r="V42" s="156">
        <v>0</v>
      </c>
      <c r="W42" s="156">
        <v>0</v>
      </c>
      <c r="X42" s="156">
        <v>44</v>
      </c>
      <c r="Y42" s="156">
        <v>0</v>
      </c>
      <c r="Z42" s="156">
        <v>217</v>
      </c>
      <c r="AA42" s="156">
        <v>0</v>
      </c>
    </row>
    <row r="43" spans="1:27" ht="14.45">
      <c r="A43" s="75" t="s">
        <v>92</v>
      </c>
      <c r="B43" s="75" t="s">
        <v>77</v>
      </c>
      <c r="C43" s="78">
        <v>26000</v>
      </c>
      <c r="D43" s="78">
        <v>14170</v>
      </c>
      <c r="E43" s="78">
        <v>40170</v>
      </c>
      <c r="F43" s="156">
        <v>0</v>
      </c>
      <c r="G43" s="156">
        <v>200</v>
      </c>
      <c r="H43" s="156">
        <v>0</v>
      </c>
      <c r="I43" s="156">
        <v>450</v>
      </c>
      <c r="J43" s="156">
        <v>630</v>
      </c>
      <c r="K43" s="156">
        <v>1280</v>
      </c>
      <c r="L43" s="78">
        <v>26148</v>
      </c>
      <c r="M43" s="156">
        <v>901</v>
      </c>
      <c r="N43" s="156">
        <v>0</v>
      </c>
      <c r="O43" s="156">
        <v>110</v>
      </c>
      <c r="P43" s="156">
        <v>0</v>
      </c>
      <c r="Q43" s="156">
        <v>213</v>
      </c>
      <c r="R43" s="156">
        <v>370</v>
      </c>
      <c r="S43" s="156">
        <v>0</v>
      </c>
      <c r="T43" s="156">
        <v>61</v>
      </c>
      <c r="U43" s="156">
        <v>0</v>
      </c>
      <c r="V43" s="156">
        <v>0</v>
      </c>
      <c r="W43" s="156">
        <v>14</v>
      </c>
      <c r="X43" s="156">
        <v>100</v>
      </c>
      <c r="Y43" s="156">
        <v>33</v>
      </c>
      <c r="Z43" s="156">
        <v>0</v>
      </c>
      <c r="AA43" s="156">
        <v>0</v>
      </c>
    </row>
    <row r="44" spans="1:27" ht="14.45">
      <c r="A44" s="75" t="s">
        <v>93</v>
      </c>
      <c r="B44" s="75" t="s">
        <v>94</v>
      </c>
      <c r="C44" s="78">
        <v>17960</v>
      </c>
      <c r="D44" s="78">
        <v>1080</v>
      </c>
      <c r="E44" s="78">
        <v>19040</v>
      </c>
      <c r="F44" s="156">
        <v>0</v>
      </c>
      <c r="G44" s="156">
        <v>0</v>
      </c>
      <c r="H44" s="156">
        <v>190</v>
      </c>
      <c r="I44" s="156">
        <v>259</v>
      </c>
      <c r="J44" s="156">
        <v>27</v>
      </c>
      <c r="K44" s="156">
        <v>476</v>
      </c>
      <c r="L44" s="78">
        <v>20640</v>
      </c>
      <c r="M44" s="156">
        <v>516</v>
      </c>
      <c r="N44" s="156">
        <v>0</v>
      </c>
      <c r="O44" s="156">
        <v>0</v>
      </c>
      <c r="P44" s="156">
        <v>209</v>
      </c>
      <c r="Q44" s="156">
        <v>307</v>
      </c>
      <c r="R44" s="156">
        <v>0</v>
      </c>
      <c r="S44" s="156">
        <v>0</v>
      </c>
      <c r="T44" s="156">
        <v>0</v>
      </c>
      <c r="U44" s="156">
        <v>0</v>
      </c>
      <c r="V44" s="156">
        <v>0</v>
      </c>
      <c r="W44" s="156">
        <v>0</v>
      </c>
      <c r="X44" s="156">
        <v>0</v>
      </c>
      <c r="Y44" s="156">
        <v>0</v>
      </c>
      <c r="Z44" s="156">
        <v>0</v>
      </c>
      <c r="AA44" s="156">
        <v>0</v>
      </c>
    </row>
    <row r="45" spans="1:27" ht="14.45">
      <c r="A45" s="75" t="s">
        <v>95</v>
      </c>
      <c r="B45" s="75" t="s">
        <v>49</v>
      </c>
      <c r="C45" s="78">
        <v>25240</v>
      </c>
      <c r="D45" s="78">
        <v>1350</v>
      </c>
      <c r="E45" s="78">
        <v>26590</v>
      </c>
      <c r="F45" s="156">
        <v>0</v>
      </c>
      <c r="G45" s="156">
        <v>631</v>
      </c>
      <c r="H45" s="156">
        <v>0</v>
      </c>
      <c r="I45" s="156">
        <v>0</v>
      </c>
      <c r="J45" s="156">
        <v>54</v>
      </c>
      <c r="K45" s="156">
        <v>685</v>
      </c>
      <c r="L45" s="78">
        <v>26590</v>
      </c>
      <c r="M45" s="156">
        <v>742</v>
      </c>
      <c r="N45" s="156">
        <v>0</v>
      </c>
      <c r="O45" s="156">
        <v>646</v>
      </c>
      <c r="P45" s="156">
        <v>24</v>
      </c>
      <c r="Q45" s="156">
        <v>0</v>
      </c>
      <c r="R45" s="156">
        <v>72</v>
      </c>
      <c r="S45" s="156">
        <v>0</v>
      </c>
      <c r="T45" s="156">
        <v>0</v>
      </c>
      <c r="U45" s="156">
        <v>0</v>
      </c>
      <c r="V45" s="156">
        <v>0</v>
      </c>
      <c r="W45" s="156">
        <v>0</v>
      </c>
      <c r="X45" s="156">
        <v>0</v>
      </c>
      <c r="Y45" s="156">
        <v>0</v>
      </c>
      <c r="Z45" s="156">
        <v>0</v>
      </c>
      <c r="AA45" s="156">
        <v>0</v>
      </c>
    </row>
    <row r="46" spans="1:27" ht="14.45">
      <c r="A46" s="75" t="s">
        <v>206</v>
      </c>
      <c r="B46" s="75" t="s">
        <v>63</v>
      </c>
      <c r="C46" s="78">
        <v>27505</v>
      </c>
      <c r="D46" s="78">
        <v>8142</v>
      </c>
      <c r="E46" s="78">
        <v>35647</v>
      </c>
      <c r="F46" s="156">
        <v>181</v>
      </c>
      <c r="G46" s="156">
        <v>363</v>
      </c>
      <c r="H46" s="156">
        <v>0</v>
      </c>
      <c r="I46" s="156">
        <v>302</v>
      </c>
      <c r="J46" s="156">
        <v>374</v>
      </c>
      <c r="K46" s="156">
        <v>1220</v>
      </c>
      <c r="L46" s="78">
        <v>14490</v>
      </c>
      <c r="M46" s="156">
        <v>664</v>
      </c>
      <c r="N46" s="156">
        <v>124</v>
      </c>
      <c r="O46" s="156">
        <v>264</v>
      </c>
      <c r="P46" s="156">
        <v>18</v>
      </c>
      <c r="Q46" s="156">
        <v>0</v>
      </c>
      <c r="R46" s="156">
        <v>258</v>
      </c>
      <c r="S46" s="156">
        <v>0</v>
      </c>
      <c r="T46" s="156">
        <v>0</v>
      </c>
      <c r="U46" s="156">
        <v>0</v>
      </c>
      <c r="V46" s="156">
        <v>0</v>
      </c>
      <c r="W46" s="156">
        <v>0</v>
      </c>
      <c r="X46" s="156">
        <v>0</v>
      </c>
      <c r="Y46" s="156">
        <v>0</v>
      </c>
      <c r="Z46" s="156">
        <v>0</v>
      </c>
      <c r="AA46" s="156">
        <v>0</v>
      </c>
    </row>
    <row r="47" spans="1:27" ht="14.45">
      <c r="A47" s="75" t="s">
        <v>207</v>
      </c>
      <c r="B47" s="75" t="s">
        <v>49</v>
      </c>
      <c r="C47" s="78">
        <v>40520</v>
      </c>
      <c r="D47" s="78">
        <v>1700</v>
      </c>
      <c r="E47" s="78">
        <v>42220</v>
      </c>
      <c r="F47" s="156">
        <v>0</v>
      </c>
      <c r="G47" s="156">
        <v>1013</v>
      </c>
      <c r="H47" s="156">
        <v>0</v>
      </c>
      <c r="I47" s="156">
        <v>0</v>
      </c>
      <c r="J47" s="156">
        <v>78</v>
      </c>
      <c r="K47" s="156">
        <v>1091</v>
      </c>
      <c r="L47" s="78">
        <v>42220</v>
      </c>
      <c r="M47" s="156">
        <v>1144</v>
      </c>
      <c r="N47" s="156">
        <v>0</v>
      </c>
      <c r="O47" s="156">
        <v>1013</v>
      </c>
      <c r="P47" s="156">
        <v>0</v>
      </c>
      <c r="Q47" s="156">
        <v>0</v>
      </c>
      <c r="R47" s="156">
        <v>106</v>
      </c>
      <c r="S47" s="156">
        <v>0</v>
      </c>
      <c r="T47" s="156">
        <v>0</v>
      </c>
      <c r="U47" s="156">
        <v>0</v>
      </c>
      <c r="V47" s="156">
        <v>0</v>
      </c>
      <c r="W47" s="156">
        <v>0</v>
      </c>
      <c r="X47" s="156">
        <v>0</v>
      </c>
      <c r="Y47" s="156">
        <v>0</v>
      </c>
      <c r="Z47" s="156">
        <v>0</v>
      </c>
      <c r="AA47" s="156">
        <v>25</v>
      </c>
    </row>
    <row r="48" spans="1:27" ht="14.45">
      <c r="A48" s="75" t="s">
        <v>208</v>
      </c>
      <c r="B48" s="75" t="s">
        <v>98</v>
      </c>
      <c r="C48" s="78">
        <v>14670</v>
      </c>
      <c r="D48" s="78">
        <v>4100</v>
      </c>
      <c r="E48" s="78">
        <v>18770</v>
      </c>
      <c r="F48" s="156">
        <v>326</v>
      </c>
      <c r="G48" s="156">
        <v>155</v>
      </c>
      <c r="H48" s="156">
        <v>171</v>
      </c>
      <c r="I48" s="156">
        <v>0</v>
      </c>
      <c r="J48" s="156">
        <v>181</v>
      </c>
      <c r="K48" s="156">
        <v>833</v>
      </c>
      <c r="L48" s="78">
        <v>20530</v>
      </c>
      <c r="M48" s="156">
        <v>1252</v>
      </c>
      <c r="N48" s="156">
        <v>849</v>
      </c>
      <c r="O48" s="156">
        <v>181</v>
      </c>
      <c r="P48" s="156">
        <v>189</v>
      </c>
      <c r="Q48" s="156">
        <v>0</v>
      </c>
      <c r="R48" s="156">
        <v>0</v>
      </c>
      <c r="S48" s="156">
        <v>0</v>
      </c>
      <c r="T48" s="156">
        <v>0</v>
      </c>
      <c r="U48" s="156">
        <v>28</v>
      </c>
      <c r="V48" s="156">
        <v>0</v>
      </c>
      <c r="W48" s="156">
        <v>5</v>
      </c>
      <c r="X48" s="156">
        <v>0</v>
      </c>
      <c r="Y48" s="156">
        <v>0</v>
      </c>
      <c r="Z48" s="156">
        <v>0</v>
      </c>
      <c r="AA48" s="156">
        <v>0</v>
      </c>
    </row>
    <row r="49" spans="1:27" ht="14.45">
      <c r="A49" s="75" t="s">
        <v>209</v>
      </c>
      <c r="B49" s="75" t="s">
        <v>65</v>
      </c>
      <c r="C49" s="78">
        <v>16240</v>
      </c>
      <c r="D49" s="78">
        <v>1360</v>
      </c>
      <c r="E49" s="78">
        <v>17600</v>
      </c>
      <c r="F49" s="156">
        <v>0</v>
      </c>
      <c r="G49" s="156">
        <v>369</v>
      </c>
      <c r="H49" s="156">
        <v>0</v>
      </c>
      <c r="I49" s="156">
        <v>37</v>
      </c>
      <c r="J49" s="156">
        <v>68</v>
      </c>
      <c r="K49" s="156">
        <v>474</v>
      </c>
      <c r="L49" s="78">
        <v>24640</v>
      </c>
      <c r="M49" s="156">
        <v>672</v>
      </c>
      <c r="N49" s="156">
        <v>0</v>
      </c>
      <c r="O49" s="156">
        <v>378</v>
      </c>
      <c r="P49" s="156">
        <v>150</v>
      </c>
      <c r="Q49" s="156">
        <v>54</v>
      </c>
      <c r="R49" s="156">
        <v>0</v>
      </c>
      <c r="S49" s="156">
        <v>0</v>
      </c>
      <c r="T49" s="156">
        <v>0</v>
      </c>
      <c r="U49" s="156">
        <v>90</v>
      </c>
      <c r="V49" s="156">
        <v>0</v>
      </c>
      <c r="W49" s="156">
        <v>0</v>
      </c>
      <c r="X49" s="156">
        <v>0</v>
      </c>
      <c r="Y49" s="156">
        <v>0</v>
      </c>
      <c r="Z49" s="156">
        <v>0</v>
      </c>
      <c r="AA49" s="156">
        <v>0</v>
      </c>
    </row>
    <row r="50" spans="1:27" ht="14.45">
      <c r="A50" s="75" t="s">
        <v>210</v>
      </c>
      <c r="B50" s="75" t="s">
        <v>40</v>
      </c>
      <c r="C50" s="78">
        <v>17960</v>
      </c>
      <c r="D50" s="78">
        <v>0</v>
      </c>
      <c r="E50" s="78">
        <v>17960</v>
      </c>
      <c r="F50" s="156">
        <v>0</v>
      </c>
      <c r="G50" s="156">
        <v>449</v>
      </c>
      <c r="H50" s="156">
        <v>0</v>
      </c>
      <c r="I50" s="156">
        <v>0</v>
      </c>
      <c r="J50" s="156">
        <v>0</v>
      </c>
      <c r="K50" s="156">
        <v>449</v>
      </c>
      <c r="L50" s="78">
        <v>17960</v>
      </c>
      <c r="M50" s="156">
        <v>449</v>
      </c>
      <c r="N50" s="156">
        <v>0</v>
      </c>
      <c r="O50" s="156">
        <v>449</v>
      </c>
      <c r="P50" s="156">
        <v>0</v>
      </c>
      <c r="Q50" s="156">
        <v>0</v>
      </c>
      <c r="R50" s="156">
        <v>0</v>
      </c>
      <c r="S50" s="156">
        <v>0</v>
      </c>
      <c r="T50" s="156">
        <v>0</v>
      </c>
      <c r="U50" s="156">
        <v>0</v>
      </c>
      <c r="V50" s="156">
        <v>0</v>
      </c>
      <c r="W50" s="156">
        <v>0</v>
      </c>
      <c r="X50" s="156">
        <v>0</v>
      </c>
      <c r="Y50" s="156">
        <v>0</v>
      </c>
      <c r="Z50" s="156">
        <v>0</v>
      </c>
      <c r="AA50" s="156">
        <v>0</v>
      </c>
    </row>
    <row r="51" spans="1:27" ht="14.45">
      <c r="A51" s="75" t="s">
        <v>211</v>
      </c>
      <c r="B51" s="75" t="s">
        <v>102</v>
      </c>
      <c r="C51" s="78">
        <v>119575</v>
      </c>
      <c r="D51" s="78">
        <v>22183</v>
      </c>
      <c r="E51" s="78">
        <v>141758</v>
      </c>
      <c r="F51" s="156">
        <v>803</v>
      </c>
      <c r="G51" s="156">
        <v>2006</v>
      </c>
      <c r="H51" s="156">
        <v>0</v>
      </c>
      <c r="I51" s="156">
        <v>883</v>
      </c>
      <c r="J51" s="156">
        <v>997</v>
      </c>
      <c r="K51" s="156">
        <v>4689</v>
      </c>
      <c r="L51" s="78">
        <v>119742</v>
      </c>
      <c r="M51" s="156">
        <v>4648</v>
      </c>
      <c r="N51" s="156">
        <v>399</v>
      </c>
      <c r="O51" s="156">
        <v>2248</v>
      </c>
      <c r="P51" s="156">
        <v>0</v>
      </c>
      <c r="Q51" s="156">
        <v>275</v>
      </c>
      <c r="R51" s="156">
        <v>1428</v>
      </c>
      <c r="S51" s="156">
        <v>0</v>
      </c>
      <c r="T51" s="156">
        <v>31</v>
      </c>
      <c r="U51" s="156">
        <v>151</v>
      </c>
      <c r="V51" s="156">
        <v>0</v>
      </c>
      <c r="W51" s="156">
        <v>0</v>
      </c>
      <c r="X51" s="156">
        <v>61</v>
      </c>
      <c r="Y51" s="156">
        <v>55</v>
      </c>
      <c r="Z51" s="156">
        <v>0</v>
      </c>
      <c r="AA51" s="156">
        <v>0</v>
      </c>
    </row>
    <row r="52" spans="1:27" ht="14.45">
      <c r="A52" s="75" t="s">
        <v>103</v>
      </c>
      <c r="B52" s="75" t="s">
        <v>104</v>
      </c>
      <c r="C52" s="78">
        <v>33125</v>
      </c>
      <c r="D52" s="78">
        <v>1532</v>
      </c>
      <c r="E52" s="78">
        <v>34657</v>
      </c>
      <c r="F52" s="156">
        <v>601</v>
      </c>
      <c r="G52" s="156">
        <v>673</v>
      </c>
      <c r="H52" s="156">
        <v>0</v>
      </c>
      <c r="I52" s="156">
        <v>80</v>
      </c>
      <c r="J52" s="156">
        <v>84</v>
      </c>
      <c r="K52" s="156">
        <v>1438</v>
      </c>
      <c r="L52" s="78">
        <v>39080</v>
      </c>
      <c r="M52" s="156">
        <v>1563</v>
      </c>
      <c r="N52" s="156">
        <v>636</v>
      </c>
      <c r="O52" s="156">
        <v>788</v>
      </c>
      <c r="P52" s="156">
        <v>0</v>
      </c>
      <c r="Q52" s="156">
        <v>80</v>
      </c>
      <c r="R52" s="156">
        <v>0</v>
      </c>
      <c r="S52" s="156">
        <v>0</v>
      </c>
      <c r="T52" s="156">
        <v>0</v>
      </c>
      <c r="U52" s="156">
        <v>59</v>
      </c>
      <c r="V52" s="156">
        <v>0</v>
      </c>
      <c r="W52" s="156">
        <v>0</v>
      </c>
      <c r="X52" s="156">
        <v>0</v>
      </c>
      <c r="Y52" s="156">
        <v>0</v>
      </c>
      <c r="Z52" s="156">
        <v>0</v>
      </c>
      <c r="AA52" s="156">
        <v>0</v>
      </c>
    </row>
    <row r="53" spans="1:27" ht="14.45">
      <c r="A53" s="75" t="s">
        <v>105</v>
      </c>
      <c r="B53" s="75" t="s">
        <v>106</v>
      </c>
      <c r="C53" s="78">
        <v>59400</v>
      </c>
      <c r="D53" s="78">
        <v>6250</v>
      </c>
      <c r="E53" s="78">
        <v>65650</v>
      </c>
      <c r="F53" s="156">
        <v>0</v>
      </c>
      <c r="G53" s="156">
        <v>1485</v>
      </c>
      <c r="H53" s="156">
        <v>0</v>
      </c>
      <c r="I53" s="156">
        <v>0</v>
      </c>
      <c r="J53" s="156">
        <v>250</v>
      </c>
      <c r="K53" s="156">
        <v>1735</v>
      </c>
      <c r="L53" s="78">
        <v>65650</v>
      </c>
      <c r="M53" s="156">
        <v>1735</v>
      </c>
      <c r="N53" s="156">
        <v>0</v>
      </c>
      <c r="O53" s="156">
        <v>1485</v>
      </c>
      <c r="P53" s="156">
        <v>0</v>
      </c>
      <c r="Q53" s="156">
        <v>0</v>
      </c>
      <c r="R53" s="156">
        <v>250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56">
        <v>0</v>
      </c>
      <c r="Z53" s="156">
        <v>0</v>
      </c>
      <c r="AA53" s="156">
        <v>0</v>
      </c>
    </row>
    <row r="54" spans="1:27" ht="14.45">
      <c r="A54" s="75" t="s">
        <v>107</v>
      </c>
      <c r="B54" s="75" t="s">
        <v>74</v>
      </c>
      <c r="C54" s="78">
        <v>35520</v>
      </c>
      <c r="D54" s="78">
        <v>4410</v>
      </c>
      <c r="E54" s="78">
        <v>39930</v>
      </c>
      <c r="F54" s="156">
        <v>0</v>
      </c>
      <c r="G54" s="156">
        <v>888</v>
      </c>
      <c r="H54" s="156">
        <v>0</v>
      </c>
      <c r="I54" s="156">
        <v>0</v>
      </c>
      <c r="J54" s="156">
        <v>196</v>
      </c>
      <c r="K54" s="156">
        <v>1084</v>
      </c>
      <c r="L54" s="78">
        <v>67042</v>
      </c>
      <c r="M54" s="156">
        <v>1928</v>
      </c>
      <c r="N54" s="156">
        <v>0</v>
      </c>
      <c r="O54" s="156">
        <v>888</v>
      </c>
      <c r="P54" s="156">
        <v>0</v>
      </c>
      <c r="Q54" s="156">
        <v>0</v>
      </c>
      <c r="R54" s="156">
        <v>935</v>
      </c>
      <c r="S54" s="156">
        <v>0</v>
      </c>
      <c r="T54" s="156">
        <v>0</v>
      </c>
      <c r="U54" s="156">
        <v>105</v>
      </c>
      <c r="V54" s="156">
        <v>0</v>
      </c>
      <c r="W54" s="156">
        <v>0</v>
      </c>
      <c r="X54" s="156">
        <v>0</v>
      </c>
      <c r="Y54" s="156">
        <v>0</v>
      </c>
      <c r="Z54" s="156">
        <v>0</v>
      </c>
      <c r="AA54" s="156">
        <v>0</v>
      </c>
    </row>
    <row r="55" spans="1:27" ht="14.45">
      <c r="A55" s="75" t="s">
        <v>212</v>
      </c>
      <c r="B55" s="75" t="s">
        <v>63</v>
      </c>
      <c r="C55" s="78">
        <v>17400</v>
      </c>
      <c r="D55" s="78">
        <v>0</v>
      </c>
      <c r="E55" s="78">
        <v>17400</v>
      </c>
      <c r="F55" s="156">
        <v>0</v>
      </c>
      <c r="G55" s="156">
        <v>435</v>
      </c>
      <c r="H55" s="156">
        <v>0</v>
      </c>
      <c r="I55" s="156">
        <v>0</v>
      </c>
      <c r="J55" s="156">
        <v>0</v>
      </c>
      <c r="K55" s="156">
        <v>435</v>
      </c>
      <c r="L55" s="78">
        <v>20960</v>
      </c>
      <c r="M55" s="156">
        <v>524</v>
      </c>
      <c r="N55" s="156">
        <v>0</v>
      </c>
      <c r="O55" s="156">
        <v>524</v>
      </c>
      <c r="P55" s="156">
        <v>0</v>
      </c>
      <c r="Q55" s="156">
        <v>0</v>
      </c>
      <c r="R55" s="156">
        <v>0</v>
      </c>
      <c r="S55" s="156">
        <v>0</v>
      </c>
      <c r="T55" s="156">
        <v>0</v>
      </c>
      <c r="U55" s="156">
        <v>0</v>
      </c>
      <c r="V55" s="156">
        <v>0</v>
      </c>
      <c r="W55" s="156">
        <v>0</v>
      </c>
      <c r="X55" s="156">
        <v>0</v>
      </c>
      <c r="Y55" s="156">
        <v>0</v>
      </c>
      <c r="Z55" s="156">
        <v>0</v>
      </c>
      <c r="AA55" s="156">
        <v>0</v>
      </c>
    </row>
    <row r="56" spans="1:27" ht="14.45">
      <c r="A56" s="75" t="s">
        <v>108</v>
      </c>
      <c r="B56" s="75" t="s">
        <v>74</v>
      </c>
      <c r="C56" s="78">
        <v>31520</v>
      </c>
      <c r="D56" s="78">
        <v>8410</v>
      </c>
      <c r="E56" s="78">
        <v>39930</v>
      </c>
      <c r="F56" s="156">
        <v>0</v>
      </c>
      <c r="G56" s="156">
        <v>788</v>
      </c>
      <c r="H56" s="156">
        <v>0</v>
      </c>
      <c r="I56" s="156">
        <v>0</v>
      </c>
      <c r="J56" s="156">
        <v>366</v>
      </c>
      <c r="K56" s="156">
        <v>1154</v>
      </c>
      <c r="L56" s="78">
        <v>50660</v>
      </c>
      <c r="M56" s="156">
        <v>1612</v>
      </c>
      <c r="N56" s="156">
        <v>0</v>
      </c>
      <c r="O56" s="156">
        <v>900</v>
      </c>
      <c r="P56" s="156">
        <v>0</v>
      </c>
      <c r="Q56" s="156">
        <v>0</v>
      </c>
      <c r="R56" s="156">
        <v>577</v>
      </c>
      <c r="S56" s="156">
        <v>0</v>
      </c>
      <c r="T56" s="156">
        <v>0</v>
      </c>
      <c r="U56" s="156">
        <v>135</v>
      </c>
      <c r="V56" s="156">
        <v>0</v>
      </c>
      <c r="W56" s="156">
        <v>0</v>
      </c>
      <c r="X56" s="156">
        <v>0</v>
      </c>
      <c r="Y56" s="156">
        <v>0</v>
      </c>
      <c r="Z56" s="156">
        <v>0</v>
      </c>
      <c r="AA56" s="156">
        <v>0</v>
      </c>
    </row>
    <row r="57" spans="1:27" ht="14.45">
      <c r="A57" s="75" t="s">
        <v>109</v>
      </c>
      <c r="B57" s="75" t="s">
        <v>104</v>
      </c>
      <c r="C57" s="78">
        <v>30245</v>
      </c>
      <c r="D57" s="78">
        <v>1532</v>
      </c>
      <c r="E57" s="78">
        <v>31777</v>
      </c>
      <c r="F57" s="156">
        <v>601</v>
      </c>
      <c r="G57" s="156">
        <v>601</v>
      </c>
      <c r="H57" s="156">
        <v>0</v>
      </c>
      <c r="I57" s="156">
        <v>80</v>
      </c>
      <c r="J57" s="156">
        <v>84</v>
      </c>
      <c r="K57" s="156">
        <v>1366</v>
      </c>
      <c r="L57" s="78">
        <v>35750</v>
      </c>
      <c r="M57" s="156">
        <v>1446</v>
      </c>
      <c r="N57" s="156">
        <v>602</v>
      </c>
      <c r="O57" s="156">
        <v>713</v>
      </c>
      <c r="P57" s="156">
        <v>0</v>
      </c>
      <c r="Q57" s="156">
        <v>80</v>
      </c>
      <c r="R57" s="156">
        <v>0</v>
      </c>
      <c r="S57" s="156">
        <v>0</v>
      </c>
      <c r="T57" s="156">
        <v>0</v>
      </c>
      <c r="U57" s="156">
        <v>51</v>
      </c>
      <c r="V57" s="156">
        <v>0</v>
      </c>
      <c r="W57" s="156">
        <v>0</v>
      </c>
      <c r="X57" s="156">
        <v>0</v>
      </c>
      <c r="Y57" s="156">
        <v>0</v>
      </c>
      <c r="Z57" s="156">
        <v>0</v>
      </c>
      <c r="AA57" s="156">
        <v>0</v>
      </c>
    </row>
    <row r="58" spans="1:27" ht="14.45">
      <c r="A58" s="75" t="s">
        <v>213</v>
      </c>
      <c r="B58" s="75" t="s">
        <v>63</v>
      </c>
      <c r="C58" s="78">
        <v>14360</v>
      </c>
      <c r="D58" s="78">
        <v>1120</v>
      </c>
      <c r="E58" s="78">
        <v>15480</v>
      </c>
      <c r="F58" s="156">
        <v>0</v>
      </c>
      <c r="G58" s="156">
        <v>319</v>
      </c>
      <c r="H58" s="156">
        <v>0</v>
      </c>
      <c r="I58" s="156">
        <v>40</v>
      </c>
      <c r="J58" s="156">
        <v>56</v>
      </c>
      <c r="K58" s="156">
        <v>415</v>
      </c>
      <c r="L58" s="78">
        <v>16640</v>
      </c>
      <c r="M58" s="156">
        <v>450</v>
      </c>
      <c r="N58" s="156">
        <v>0</v>
      </c>
      <c r="O58" s="156">
        <v>348</v>
      </c>
      <c r="P58" s="156">
        <v>0</v>
      </c>
      <c r="Q58" s="156">
        <v>40</v>
      </c>
      <c r="R58" s="156">
        <v>0</v>
      </c>
      <c r="S58" s="156">
        <v>0</v>
      </c>
      <c r="T58" s="156">
        <v>0</v>
      </c>
      <c r="U58" s="156">
        <v>62</v>
      </c>
      <c r="V58" s="156">
        <v>0</v>
      </c>
      <c r="W58" s="156">
        <v>0</v>
      </c>
      <c r="X58" s="156">
        <v>0</v>
      </c>
      <c r="Y58" s="156">
        <v>0</v>
      </c>
      <c r="Z58" s="156">
        <v>0</v>
      </c>
      <c r="AA58" s="156">
        <v>0</v>
      </c>
    </row>
    <row r="59" spans="1:27" ht="14.45">
      <c r="A59" s="75" t="s">
        <v>110</v>
      </c>
      <c r="B59" s="75" t="s">
        <v>111</v>
      </c>
      <c r="C59" s="78">
        <v>34600</v>
      </c>
      <c r="D59" s="78">
        <v>5895</v>
      </c>
      <c r="E59" s="78">
        <v>40495</v>
      </c>
      <c r="F59" s="156">
        <v>0</v>
      </c>
      <c r="G59" s="156">
        <v>0</v>
      </c>
      <c r="H59" s="156">
        <v>865</v>
      </c>
      <c r="I59" s="156">
        <v>0</v>
      </c>
      <c r="J59" s="156">
        <v>272</v>
      </c>
      <c r="K59" s="156">
        <v>1137</v>
      </c>
      <c r="L59" s="78">
        <v>40495</v>
      </c>
      <c r="M59" s="156">
        <v>1175</v>
      </c>
      <c r="N59" s="156">
        <v>0</v>
      </c>
      <c r="O59" s="156">
        <v>0</v>
      </c>
      <c r="P59" s="156">
        <v>889</v>
      </c>
      <c r="Q59" s="156">
        <v>0</v>
      </c>
      <c r="R59" s="156">
        <v>98</v>
      </c>
      <c r="S59" s="156">
        <v>0</v>
      </c>
      <c r="T59" s="156">
        <v>0</v>
      </c>
      <c r="U59" s="156">
        <v>188</v>
      </c>
      <c r="V59" s="156">
        <v>0</v>
      </c>
      <c r="W59" s="156">
        <v>0</v>
      </c>
      <c r="X59" s="156">
        <v>0</v>
      </c>
      <c r="Y59" s="156">
        <v>0</v>
      </c>
      <c r="Z59" s="156">
        <v>0</v>
      </c>
      <c r="AA59" s="156">
        <v>0</v>
      </c>
    </row>
    <row r="60" spans="1:27" ht="14.45">
      <c r="A60" s="75" t="s">
        <v>214</v>
      </c>
      <c r="B60" s="75" t="s">
        <v>60</v>
      </c>
      <c r="C60" s="78">
        <v>19165</v>
      </c>
      <c r="D60" s="78">
        <v>4030</v>
      </c>
      <c r="E60" s="78">
        <v>23195</v>
      </c>
      <c r="F60" s="156">
        <v>137</v>
      </c>
      <c r="G60" s="156">
        <v>273</v>
      </c>
      <c r="H60" s="156">
        <v>68</v>
      </c>
      <c r="I60" s="156">
        <v>121</v>
      </c>
      <c r="J60" s="156">
        <v>174</v>
      </c>
      <c r="K60" s="156">
        <v>773</v>
      </c>
      <c r="L60" s="78">
        <v>22055</v>
      </c>
      <c r="M60" s="156">
        <v>625</v>
      </c>
      <c r="N60" s="156">
        <v>0</v>
      </c>
      <c r="O60" s="156">
        <v>352</v>
      </c>
      <c r="P60" s="156">
        <v>0</v>
      </c>
      <c r="Q60" s="156">
        <v>98</v>
      </c>
      <c r="R60" s="156">
        <v>111</v>
      </c>
      <c r="S60" s="156">
        <v>0</v>
      </c>
      <c r="T60" s="156">
        <v>0</v>
      </c>
      <c r="U60" s="156">
        <v>64</v>
      </c>
      <c r="V60" s="156">
        <v>0</v>
      </c>
      <c r="W60" s="156">
        <v>0</v>
      </c>
      <c r="X60" s="156">
        <v>0</v>
      </c>
      <c r="Y60" s="156">
        <v>0</v>
      </c>
      <c r="Z60" s="156">
        <v>0</v>
      </c>
      <c r="AA60" s="156">
        <v>0</v>
      </c>
    </row>
    <row r="61" spans="1:27" ht="14.45">
      <c r="A61" s="75" t="s">
        <v>114</v>
      </c>
      <c r="B61" s="75" t="s">
        <v>63</v>
      </c>
      <c r="C61" s="78">
        <v>20665</v>
      </c>
      <c r="D61" s="78">
        <v>1536</v>
      </c>
      <c r="E61" s="78">
        <v>22201</v>
      </c>
      <c r="F61" s="156">
        <v>213</v>
      </c>
      <c r="G61" s="156">
        <v>394</v>
      </c>
      <c r="H61" s="156">
        <v>0</v>
      </c>
      <c r="I61" s="156">
        <v>96</v>
      </c>
      <c r="J61" s="156">
        <v>72</v>
      </c>
      <c r="K61" s="156">
        <v>775</v>
      </c>
      <c r="L61" s="78">
        <v>21175</v>
      </c>
      <c r="M61" s="156">
        <v>670</v>
      </c>
      <c r="N61" s="156">
        <v>91</v>
      </c>
      <c r="O61" s="156">
        <v>427</v>
      </c>
      <c r="P61" s="156">
        <v>0</v>
      </c>
      <c r="Q61" s="156">
        <v>30</v>
      </c>
      <c r="R61" s="156">
        <v>0</v>
      </c>
      <c r="S61" s="156">
        <v>0</v>
      </c>
      <c r="T61" s="156">
        <v>84</v>
      </c>
      <c r="U61" s="156">
        <v>0</v>
      </c>
      <c r="V61" s="156">
        <v>0</v>
      </c>
      <c r="W61" s="156">
        <v>14</v>
      </c>
      <c r="X61" s="156">
        <v>0</v>
      </c>
      <c r="Y61" s="156">
        <v>0</v>
      </c>
      <c r="Z61" s="156">
        <v>8</v>
      </c>
      <c r="AA61" s="156">
        <v>16</v>
      </c>
    </row>
    <row r="62" spans="1:27" ht="14.45">
      <c r="A62" s="75" t="s">
        <v>115</v>
      </c>
      <c r="B62" s="75" t="s">
        <v>65</v>
      </c>
      <c r="C62" s="78">
        <v>47600</v>
      </c>
      <c r="D62" s="78">
        <v>7385</v>
      </c>
      <c r="E62" s="78">
        <v>54985</v>
      </c>
      <c r="F62" s="156">
        <v>0</v>
      </c>
      <c r="G62" s="156">
        <v>1152</v>
      </c>
      <c r="H62" s="156">
        <v>0</v>
      </c>
      <c r="I62" s="156">
        <v>38</v>
      </c>
      <c r="J62" s="156">
        <v>298</v>
      </c>
      <c r="K62" s="156">
        <v>1488</v>
      </c>
      <c r="L62" s="78">
        <v>51920</v>
      </c>
      <c r="M62" s="156">
        <v>1298</v>
      </c>
      <c r="N62" s="156">
        <v>0</v>
      </c>
      <c r="O62" s="156">
        <v>1277</v>
      </c>
      <c r="P62" s="156">
        <v>0</v>
      </c>
      <c r="Q62" s="156">
        <v>21</v>
      </c>
      <c r="R62" s="156">
        <v>0</v>
      </c>
      <c r="S62" s="156">
        <v>0</v>
      </c>
      <c r="T62" s="156">
        <v>0</v>
      </c>
      <c r="U62" s="156">
        <v>0</v>
      </c>
      <c r="V62" s="156">
        <v>0</v>
      </c>
      <c r="W62" s="156">
        <v>0</v>
      </c>
      <c r="X62" s="156">
        <v>0</v>
      </c>
      <c r="Y62" s="156">
        <v>0</v>
      </c>
      <c r="Z62" s="156">
        <v>0</v>
      </c>
      <c r="AA62" s="156">
        <v>0</v>
      </c>
    </row>
    <row r="63" spans="1:27" ht="14.45">
      <c r="A63" s="75" t="s">
        <v>168</v>
      </c>
      <c r="B63" s="75" t="s">
        <v>63</v>
      </c>
      <c r="C63" s="78">
        <v>12600</v>
      </c>
      <c r="D63" s="78">
        <v>0</v>
      </c>
      <c r="E63" s="78">
        <v>12600</v>
      </c>
      <c r="F63" s="156">
        <v>0</v>
      </c>
      <c r="G63" s="156">
        <v>315</v>
      </c>
      <c r="H63" s="156">
        <v>0</v>
      </c>
      <c r="I63" s="156">
        <v>0</v>
      </c>
      <c r="J63" s="156">
        <v>0</v>
      </c>
      <c r="K63" s="156">
        <v>315</v>
      </c>
      <c r="L63" s="78">
        <v>12600</v>
      </c>
      <c r="M63" s="156">
        <v>386</v>
      </c>
      <c r="N63" s="156">
        <v>32</v>
      </c>
      <c r="O63" s="156">
        <v>322</v>
      </c>
      <c r="P63" s="156">
        <v>32</v>
      </c>
      <c r="Q63" s="156">
        <v>0</v>
      </c>
      <c r="R63" s="156">
        <v>0</v>
      </c>
      <c r="S63" s="156">
        <v>0</v>
      </c>
      <c r="T63" s="156">
        <v>0</v>
      </c>
      <c r="U63" s="156">
        <v>0</v>
      </c>
      <c r="V63" s="156">
        <v>0</v>
      </c>
      <c r="W63" s="156">
        <v>0</v>
      </c>
      <c r="X63" s="156">
        <v>0</v>
      </c>
      <c r="Y63" s="156">
        <v>0</v>
      </c>
      <c r="Z63" s="156">
        <v>0</v>
      </c>
      <c r="AA63" s="156">
        <v>0</v>
      </c>
    </row>
    <row r="64" spans="1:27" ht="14.45">
      <c r="A64" s="75" t="s">
        <v>117</v>
      </c>
      <c r="B64" s="75" t="s">
        <v>118</v>
      </c>
      <c r="C64" s="78">
        <v>40360</v>
      </c>
      <c r="D64" s="78">
        <v>0</v>
      </c>
      <c r="E64" s="78">
        <v>40360</v>
      </c>
      <c r="F64" s="156">
        <v>0</v>
      </c>
      <c r="G64" s="156">
        <v>1009</v>
      </c>
      <c r="H64" s="156">
        <v>0</v>
      </c>
      <c r="I64" s="156">
        <v>0</v>
      </c>
      <c r="J64" s="156">
        <v>0</v>
      </c>
      <c r="K64" s="156">
        <v>1009</v>
      </c>
      <c r="L64" s="78">
        <v>41520</v>
      </c>
      <c r="M64" s="156">
        <v>1038</v>
      </c>
      <c r="N64" s="156">
        <v>0</v>
      </c>
      <c r="O64" s="156">
        <v>1038</v>
      </c>
      <c r="P64" s="156">
        <v>0</v>
      </c>
      <c r="Q64" s="156">
        <v>0</v>
      </c>
      <c r="R64" s="156">
        <v>0</v>
      </c>
      <c r="S64" s="156">
        <v>0</v>
      </c>
      <c r="T64" s="156">
        <v>0</v>
      </c>
      <c r="U64" s="156">
        <v>0</v>
      </c>
      <c r="V64" s="156">
        <v>0</v>
      </c>
      <c r="W64" s="156">
        <v>0</v>
      </c>
      <c r="X64" s="156">
        <v>0</v>
      </c>
      <c r="Y64" s="156">
        <v>0</v>
      </c>
      <c r="Z64" s="156">
        <v>0</v>
      </c>
      <c r="AA64" s="156">
        <v>0</v>
      </c>
    </row>
    <row r="65" spans="1:27" ht="14.45">
      <c r="A65" s="75" t="s">
        <v>121</v>
      </c>
      <c r="B65" s="75" t="s">
        <v>63</v>
      </c>
      <c r="C65" s="78">
        <v>22640</v>
      </c>
      <c r="D65" s="78">
        <v>1880</v>
      </c>
      <c r="E65" s="78">
        <v>24520</v>
      </c>
      <c r="F65" s="156">
        <v>0</v>
      </c>
      <c r="G65" s="156">
        <v>505</v>
      </c>
      <c r="H65" s="156">
        <v>0</v>
      </c>
      <c r="I65" s="156">
        <v>61</v>
      </c>
      <c r="J65" s="156">
        <v>94</v>
      </c>
      <c r="K65" s="156">
        <v>660</v>
      </c>
      <c r="L65" s="78">
        <v>24960</v>
      </c>
      <c r="M65" s="156">
        <v>673</v>
      </c>
      <c r="N65" s="156">
        <v>0</v>
      </c>
      <c r="O65" s="156">
        <v>516</v>
      </c>
      <c r="P65" s="156">
        <v>0</v>
      </c>
      <c r="Q65" s="156">
        <v>61</v>
      </c>
      <c r="R65" s="156">
        <v>0</v>
      </c>
      <c r="S65" s="156">
        <v>0</v>
      </c>
      <c r="T65" s="156">
        <v>0</v>
      </c>
      <c r="U65" s="156">
        <v>96</v>
      </c>
      <c r="V65" s="156">
        <v>0</v>
      </c>
      <c r="W65" s="156">
        <v>0</v>
      </c>
      <c r="X65" s="156">
        <v>0</v>
      </c>
      <c r="Y65" s="156">
        <v>0</v>
      </c>
      <c r="Z65" s="156">
        <v>0</v>
      </c>
      <c r="AA65" s="156">
        <v>0</v>
      </c>
    </row>
    <row r="66" spans="1:27" ht="14.45">
      <c r="A66" s="75" t="s">
        <v>122</v>
      </c>
      <c r="B66" s="75" t="s">
        <v>52</v>
      </c>
      <c r="C66" s="78">
        <v>21000</v>
      </c>
      <c r="D66" s="78">
        <v>3605</v>
      </c>
      <c r="E66" s="78">
        <v>24605</v>
      </c>
      <c r="F66" s="156">
        <v>240</v>
      </c>
      <c r="G66" s="156">
        <v>0</v>
      </c>
      <c r="H66" s="156">
        <v>450</v>
      </c>
      <c r="I66" s="156">
        <v>45</v>
      </c>
      <c r="J66" s="156">
        <v>163</v>
      </c>
      <c r="K66" s="156">
        <v>898</v>
      </c>
      <c r="L66" s="78">
        <v>26285</v>
      </c>
      <c r="M66" s="156">
        <v>1121</v>
      </c>
      <c r="N66" s="156">
        <v>326</v>
      </c>
      <c r="O66" s="156">
        <v>0</v>
      </c>
      <c r="P66" s="156">
        <v>483</v>
      </c>
      <c r="Q66" s="156">
        <v>54</v>
      </c>
      <c r="R66" s="156">
        <v>132</v>
      </c>
      <c r="S66" s="156">
        <v>0</v>
      </c>
      <c r="T66" s="156">
        <v>0</v>
      </c>
      <c r="U66" s="156">
        <v>64</v>
      </c>
      <c r="V66" s="156">
        <v>50</v>
      </c>
      <c r="W66" s="156">
        <v>12</v>
      </c>
      <c r="X66" s="156">
        <v>0</v>
      </c>
      <c r="Y66" s="156">
        <v>0</v>
      </c>
      <c r="Z66" s="156">
        <v>0</v>
      </c>
      <c r="AA66" s="156">
        <v>0</v>
      </c>
    </row>
    <row r="67" spans="1:27" ht="14.45">
      <c r="A67" s="75" t="s">
        <v>123</v>
      </c>
      <c r="B67" s="75" t="s">
        <v>40</v>
      </c>
      <c r="C67" s="78">
        <v>40775</v>
      </c>
      <c r="D67" s="78">
        <v>2918</v>
      </c>
      <c r="E67" s="78">
        <v>43693</v>
      </c>
      <c r="F67" s="156">
        <v>627</v>
      </c>
      <c r="G67" s="156">
        <v>0</v>
      </c>
      <c r="H67" s="156">
        <v>627</v>
      </c>
      <c r="I67" s="156">
        <v>314</v>
      </c>
      <c r="J67" s="156">
        <v>161</v>
      </c>
      <c r="K67" s="156">
        <v>1729</v>
      </c>
      <c r="L67" s="78">
        <v>34656</v>
      </c>
      <c r="M67" s="156">
        <v>1546</v>
      </c>
      <c r="N67" s="156">
        <v>634</v>
      </c>
      <c r="O67" s="156">
        <v>0</v>
      </c>
      <c r="P67" s="156">
        <v>639</v>
      </c>
      <c r="Q67" s="156">
        <v>46</v>
      </c>
      <c r="R67" s="156">
        <v>0</v>
      </c>
      <c r="S67" s="156">
        <v>0</v>
      </c>
      <c r="T67" s="156">
        <v>73</v>
      </c>
      <c r="U67" s="156">
        <v>77</v>
      </c>
      <c r="V67" s="156">
        <v>77</v>
      </c>
      <c r="W67" s="156">
        <v>0</v>
      </c>
      <c r="X67" s="156">
        <v>0</v>
      </c>
      <c r="Y67" s="156">
        <v>0</v>
      </c>
      <c r="Z67" s="156">
        <v>0</v>
      </c>
      <c r="AA67" s="156">
        <v>0</v>
      </c>
    </row>
    <row r="68" spans="1:27" ht="14.45">
      <c r="A68" s="75" t="s">
        <v>215</v>
      </c>
      <c r="B68" s="75" t="s">
        <v>98</v>
      </c>
      <c r="C68" s="78">
        <v>29430</v>
      </c>
      <c r="D68" s="78">
        <v>2300</v>
      </c>
      <c r="E68" s="78">
        <v>31730</v>
      </c>
      <c r="F68" s="156">
        <v>478</v>
      </c>
      <c r="G68" s="156">
        <v>0</v>
      </c>
      <c r="H68" s="156">
        <v>537</v>
      </c>
      <c r="I68" s="156">
        <v>139</v>
      </c>
      <c r="J68" s="156">
        <v>100</v>
      </c>
      <c r="K68" s="156">
        <v>1254</v>
      </c>
      <c r="L68" s="78">
        <v>31730</v>
      </c>
      <c r="M68" s="156">
        <v>1400</v>
      </c>
      <c r="N68" s="156">
        <v>560</v>
      </c>
      <c r="O68" s="156">
        <v>0</v>
      </c>
      <c r="P68" s="156">
        <v>589</v>
      </c>
      <c r="Q68" s="156">
        <v>139</v>
      </c>
      <c r="R68" s="156">
        <v>78</v>
      </c>
      <c r="S68" s="156">
        <v>0</v>
      </c>
      <c r="T68" s="156">
        <v>15</v>
      </c>
      <c r="U68" s="156">
        <v>19</v>
      </c>
      <c r="V68" s="156">
        <v>0</v>
      </c>
      <c r="W68" s="156">
        <v>0</v>
      </c>
      <c r="X68" s="156">
        <v>0</v>
      </c>
      <c r="Y68" s="156">
        <v>0</v>
      </c>
      <c r="Z68" s="156">
        <v>0</v>
      </c>
      <c r="AA68" s="156">
        <v>0</v>
      </c>
    </row>
    <row r="69" spans="1:27" ht="14.45">
      <c r="A69" s="75" t="s">
        <v>216</v>
      </c>
      <c r="B69" s="75" t="s">
        <v>79</v>
      </c>
      <c r="C69" s="78">
        <v>27840</v>
      </c>
      <c r="D69" s="78">
        <v>7025</v>
      </c>
      <c r="E69" s="78">
        <v>34865</v>
      </c>
      <c r="F69" s="156">
        <v>0</v>
      </c>
      <c r="G69" s="156">
        <v>696</v>
      </c>
      <c r="H69" s="156">
        <v>0</v>
      </c>
      <c r="I69" s="156">
        <v>0</v>
      </c>
      <c r="J69" s="156">
        <v>281</v>
      </c>
      <c r="K69" s="156">
        <v>977</v>
      </c>
      <c r="L69" s="78">
        <v>34865</v>
      </c>
      <c r="M69" s="156">
        <v>986</v>
      </c>
      <c r="N69" s="156">
        <v>0</v>
      </c>
      <c r="O69" s="156">
        <v>696</v>
      </c>
      <c r="P69" s="156">
        <v>0</v>
      </c>
      <c r="Q69" s="156">
        <v>0</v>
      </c>
      <c r="R69" s="156">
        <v>290</v>
      </c>
      <c r="S69" s="156">
        <v>0</v>
      </c>
      <c r="T69" s="156">
        <v>0</v>
      </c>
      <c r="U69" s="156">
        <v>0</v>
      </c>
      <c r="V69" s="156">
        <v>0</v>
      </c>
      <c r="W69" s="156">
        <v>0</v>
      </c>
      <c r="X69" s="156">
        <v>0</v>
      </c>
      <c r="Y69" s="156">
        <v>0</v>
      </c>
      <c r="Z69" s="156">
        <v>0</v>
      </c>
      <c r="AA69" s="156">
        <v>0</v>
      </c>
    </row>
    <row r="71" spans="1:27"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</row>
  </sheetData>
  <autoFilter ref="A1:AA1" xr:uid="{00000000-0009-0000-0000-000000000000}">
    <sortState xmlns:xlrd2="http://schemas.microsoft.com/office/spreadsheetml/2017/richdata2" ref="A2:AA69">
      <sortCondition ref="A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Z85"/>
  <sheetViews>
    <sheetView zoomScale="80" zoomScaleNormal="80" workbookViewId="0">
      <pane xSplit="1" ySplit="1" topLeftCell="B2" activePane="bottomRight" state="frozen"/>
      <selection pane="bottomRight" activeCell="E1" sqref="E1"/>
      <selection pane="bottomLeft" activeCell="E35" sqref="E35"/>
      <selection pane="topRight" activeCell="E35" sqref="E35"/>
    </sheetView>
  </sheetViews>
  <sheetFormatPr defaultColWidth="9.140625" defaultRowHeight="12.6"/>
  <cols>
    <col min="1" max="1" width="48.140625" style="73" customWidth="1"/>
    <col min="2" max="2" width="35.140625" style="73" customWidth="1"/>
    <col min="3" max="3" width="25.7109375" style="73" customWidth="1"/>
    <col min="4" max="4" width="27.42578125" style="73" customWidth="1"/>
    <col min="5" max="5" width="20.7109375" style="73" customWidth="1"/>
    <col min="6" max="6" width="19.42578125" style="73" customWidth="1"/>
    <col min="7" max="7" width="15.7109375" style="73" customWidth="1"/>
    <col min="8" max="8" width="16.140625" style="73" customWidth="1"/>
    <col min="9" max="9" width="18.5703125" style="73" customWidth="1"/>
    <col min="10" max="10" width="16.140625" style="73" customWidth="1"/>
    <col min="11" max="11" width="17.140625" style="73" customWidth="1"/>
    <col min="12" max="12" width="27" style="73" customWidth="1"/>
    <col min="13" max="13" width="23.5703125" style="73" customWidth="1"/>
    <col min="14" max="14" width="21.140625" style="73" customWidth="1"/>
    <col min="15" max="16" width="17.7109375" style="73" customWidth="1"/>
    <col min="17" max="17" width="19.140625" style="73" customWidth="1"/>
    <col min="18" max="18" width="18.140625" style="73" customWidth="1"/>
    <col min="19" max="19" width="17.5703125" style="73" customWidth="1"/>
    <col min="20" max="20" width="20.5703125" style="73" customWidth="1"/>
    <col min="21" max="21" width="18.7109375" style="73" customWidth="1"/>
    <col min="22" max="22" width="18" style="73" customWidth="1"/>
    <col min="23" max="23" width="18.85546875" style="73" customWidth="1"/>
    <col min="24" max="24" width="18.140625" style="73" customWidth="1"/>
    <col min="25" max="25" width="16.140625" style="73" customWidth="1"/>
    <col min="26" max="26" width="18.42578125" style="73" customWidth="1"/>
    <col min="27" max="29" width="9.140625" style="73" customWidth="1"/>
    <col min="30" max="16384" width="9.140625" style="73"/>
  </cols>
  <sheetData>
    <row r="1" spans="1:26" ht="57.95">
      <c r="A1" s="64" t="s">
        <v>0</v>
      </c>
      <c r="B1" s="79" t="s">
        <v>179</v>
      </c>
      <c r="C1" s="79" t="s">
        <v>3</v>
      </c>
      <c r="D1" s="80" t="s">
        <v>217</v>
      </c>
      <c r="E1" s="80" t="s">
        <v>218</v>
      </c>
      <c r="F1" s="80" t="s">
        <v>7</v>
      </c>
      <c r="G1" s="80" t="s">
        <v>8</v>
      </c>
      <c r="H1" s="80" t="s">
        <v>9</v>
      </c>
      <c r="I1" s="80" t="s">
        <v>10</v>
      </c>
      <c r="J1" s="80" t="s">
        <v>11</v>
      </c>
      <c r="K1" s="80" t="s">
        <v>219</v>
      </c>
      <c r="L1" s="80" t="s">
        <v>13</v>
      </c>
      <c r="M1" s="80" t="s">
        <v>220</v>
      </c>
      <c r="N1" s="80" t="s">
        <v>15</v>
      </c>
      <c r="O1" s="80" t="s">
        <v>16</v>
      </c>
      <c r="P1" s="80" t="s">
        <v>17</v>
      </c>
      <c r="Q1" s="80" t="s">
        <v>18</v>
      </c>
      <c r="R1" s="80" t="s">
        <v>132</v>
      </c>
      <c r="S1" s="80" t="s">
        <v>19</v>
      </c>
      <c r="T1" s="80" t="s">
        <v>20</v>
      </c>
      <c r="U1" s="80" t="s">
        <v>133</v>
      </c>
      <c r="V1" s="80" t="s">
        <v>134</v>
      </c>
      <c r="W1" s="80" t="s">
        <v>189</v>
      </c>
      <c r="X1" s="80" t="s">
        <v>190</v>
      </c>
      <c r="Y1" s="80" t="s">
        <v>137</v>
      </c>
      <c r="Z1" s="80" t="s">
        <v>138</v>
      </c>
    </row>
    <row r="2" spans="1:26" ht="14.45">
      <c r="A2" s="75" t="s">
        <v>141</v>
      </c>
      <c r="B2" s="75" t="s">
        <v>33</v>
      </c>
      <c r="C2" s="78">
        <v>23520</v>
      </c>
      <c r="D2" s="157">
        <v>0</v>
      </c>
      <c r="E2" s="156">
        <v>0</v>
      </c>
      <c r="F2" s="156">
        <v>588</v>
      </c>
      <c r="G2" s="156">
        <v>0</v>
      </c>
      <c r="H2" s="156">
        <v>0</v>
      </c>
      <c r="I2" s="156">
        <v>0</v>
      </c>
      <c r="J2" s="156">
        <v>588</v>
      </c>
      <c r="K2" s="157">
        <v>23840</v>
      </c>
      <c r="L2" s="158">
        <v>601</v>
      </c>
      <c r="M2" s="158">
        <v>0</v>
      </c>
      <c r="N2" s="158">
        <v>601</v>
      </c>
      <c r="O2" s="158">
        <v>0</v>
      </c>
      <c r="P2" s="158">
        <v>0</v>
      </c>
      <c r="Q2" s="158">
        <v>0</v>
      </c>
      <c r="R2" s="158">
        <v>0</v>
      </c>
      <c r="S2" s="158">
        <v>0</v>
      </c>
      <c r="T2" s="158">
        <v>0</v>
      </c>
      <c r="U2" s="158">
        <v>0</v>
      </c>
      <c r="V2" s="158">
        <v>0</v>
      </c>
      <c r="W2" s="158">
        <v>0</v>
      </c>
      <c r="X2" s="158">
        <v>0</v>
      </c>
      <c r="Y2" s="158">
        <v>0</v>
      </c>
      <c r="Z2" s="158">
        <v>0</v>
      </c>
    </row>
    <row r="3" spans="1:26" ht="14.45">
      <c r="A3" s="75" t="s">
        <v>35</v>
      </c>
      <c r="B3" s="75" t="s">
        <v>33</v>
      </c>
      <c r="C3" s="78">
        <v>33080</v>
      </c>
      <c r="D3" s="157">
        <v>5125</v>
      </c>
      <c r="E3" s="156">
        <v>0</v>
      </c>
      <c r="F3" s="156">
        <v>778</v>
      </c>
      <c r="G3" s="156">
        <v>0</v>
      </c>
      <c r="H3" s="156">
        <v>49</v>
      </c>
      <c r="I3" s="156">
        <v>205</v>
      </c>
      <c r="J3" s="156">
        <v>1032</v>
      </c>
      <c r="K3" s="157">
        <v>39005</v>
      </c>
      <c r="L3" s="158">
        <v>1101</v>
      </c>
      <c r="M3" s="158">
        <v>0</v>
      </c>
      <c r="N3" s="158">
        <v>826</v>
      </c>
      <c r="O3" s="158">
        <v>0</v>
      </c>
      <c r="P3" s="158">
        <v>42</v>
      </c>
      <c r="Q3" s="158">
        <v>233</v>
      </c>
      <c r="R3" s="158">
        <v>0</v>
      </c>
      <c r="S3" s="158">
        <v>0</v>
      </c>
      <c r="T3" s="158">
        <v>0</v>
      </c>
      <c r="U3" s="158">
        <v>0</v>
      </c>
      <c r="V3" s="158">
        <v>0</v>
      </c>
      <c r="W3" s="158">
        <v>0</v>
      </c>
      <c r="X3" s="158">
        <v>0</v>
      </c>
      <c r="Y3" s="158">
        <v>0</v>
      </c>
      <c r="Z3" s="158">
        <v>0</v>
      </c>
    </row>
    <row r="4" spans="1:26" ht="14.45">
      <c r="A4" s="75" t="s">
        <v>162</v>
      </c>
      <c r="B4" s="75" t="s">
        <v>60</v>
      </c>
      <c r="C4" s="78">
        <v>9285</v>
      </c>
      <c r="D4" s="157">
        <v>0</v>
      </c>
      <c r="E4" s="156">
        <v>89</v>
      </c>
      <c r="F4" s="156">
        <v>132</v>
      </c>
      <c r="G4" s="156">
        <v>89</v>
      </c>
      <c r="H4" s="156">
        <v>0</v>
      </c>
      <c r="I4" s="156">
        <v>0</v>
      </c>
      <c r="J4" s="156">
        <v>310</v>
      </c>
      <c r="K4" s="157">
        <v>9285</v>
      </c>
      <c r="L4" s="158">
        <v>310</v>
      </c>
      <c r="M4" s="158">
        <v>96</v>
      </c>
      <c r="N4" s="158">
        <v>132</v>
      </c>
      <c r="O4" s="158">
        <v>82</v>
      </c>
      <c r="P4" s="158">
        <v>0</v>
      </c>
      <c r="Q4" s="158">
        <v>0</v>
      </c>
      <c r="R4" s="158">
        <v>0</v>
      </c>
      <c r="S4" s="158">
        <v>0</v>
      </c>
      <c r="T4" s="158">
        <v>0</v>
      </c>
      <c r="U4" s="158">
        <v>0</v>
      </c>
      <c r="V4" s="158">
        <v>0</v>
      </c>
      <c r="W4" s="158">
        <v>0</v>
      </c>
      <c r="X4" s="158">
        <v>0</v>
      </c>
      <c r="Y4" s="158">
        <v>0</v>
      </c>
      <c r="Z4" s="158">
        <v>0</v>
      </c>
    </row>
    <row r="5" spans="1:26" ht="14.45">
      <c r="A5" s="75" t="s">
        <v>36</v>
      </c>
      <c r="B5" s="75" t="s">
        <v>37</v>
      </c>
      <c r="C5" s="78">
        <v>16495</v>
      </c>
      <c r="D5" s="157">
        <v>3735</v>
      </c>
      <c r="E5" s="156">
        <v>123</v>
      </c>
      <c r="F5" s="156">
        <v>397</v>
      </c>
      <c r="G5" s="156">
        <v>0</v>
      </c>
      <c r="H5" s="156">
        <v>0</v>
      </c>
      <c r="I5" s="156">
        <v>165</v>
      </c>
      <c r="J5" s="156">
        <v>685</v>
      </c>
      <c r="K5" s="157">
        <v>20230</v>
      </c>
      <c r="L5" s="158">
        <v>732</v>
      </c>
      <c r="M5" s="158">
        <v>111</v>
      </c>
      <c r="N5" s="158">
        <v>398</v>
      </c>
      <c r="O5" s="158">
        <v>18</v>
      </c>
      <c r="P5" s="158">
        <v>0</v>
      </c>
      <c r="Q5" s="158">
        <v>87</v>
      </c>
      <c r="R5" s="158">
        <v>0</v>
      </c>
      <c r="S5" s="158">
        <v>0</v>
      </c>
      <c r="T5" s="158">
        <v>118</v>
      </c>
      <c r="U5" s="158">
        <v>0</v>
      </c>
      <c r="V5" s="158">
        <v>0</v>
      </c>
      <c r="W5" s="158">
        <v>0</v>
      </c>
      <c r="X5" s="158">
        <v>0</v>
      </c>
      <c r="Y5" s="158">
        <v>0</v>
      </c>
      <c r="Z5" s="158">
        <v>0</v>
      </c>
    </row>
    <row r="6" spans="1:26" ht="14.45">
      <c r="A6" s="75" t="s">
        <v>39</v>
      </c>
      <c r="B6" s="75" t="s">
        <v>40</v>
      </c>
      <c r="C6" s="78">
        <v>21605</v>
      </c>
      <c r="D6" s="157">
        <v>2352</v>
      </c>
      <c r="E6" s="156">
        <v>113</v>
      </c>
      <c r="F6" s="156">
        <v>526</v>
      </c>
      <c r="G6" s="156">
        <v>0</v>
      </c>
      <c r="H6" s="156">
        <v>0</v>
      </c>
      <c r="I6" s="156">
        <v>112</v>
      </c>
      <c r="J6" s="156">
        <v>751</v>
      </c>
      <c r="K6" s="157">
        <v>23956.2</v>
      </c>
      <c r="L6" s="158">
        <v>740</v>
      </c>
      <c r="M6" s="158">
        <v>129</v>
      </c>
      <c r="N6" s="158">
        <v>511</v>
      </c>
      <c r="O6" s="158">
        <v>12</v>
      </c>
      <c r="P6" s="158">
        <v>0</v>
      </c>
      <c r="Q6" s="158">
        <v>60</v>
      </c>
      <c r="R6" s="158">
        <v>0</v>
      </c>
      <c r="S6" s="158">
        <v>28</v>
      </c>
      <c r="T6" s="158">
        <v>0</v>
      </c>
      <c r="U6" s="158">
        <v>0</v>
      </c>
      <c r="V6" s="158">
        <v>0</v>
      </c>
      <c r="W6" s="158">
        <v>0</v>
      </c>
      <c r="X6" s="158">
        <v>0</v>
      </c>
      <c r="Y6" s="158">
        <v>0</v>
      </c>
      <c r="Z6" s="158">
        <v>0</v>
      </c>
    </row>
    <row r="7" spans="1:26" ht="14.45">
      <c r="A7" s="75" t="s">
        <v>221</v>
      </c>
      <c r="B7" s="75" t="s">
        <v>222</v>
      </c>
      <c r="C7" s="78">
        <v>6360</v>
      </c>
      <c r="D7" s="157">
        <v>0</v>
      </c>
      <c r="E7" s="156">
        <v>0</v>
      </c>
      <c r="F7" s="156">
        <v>159</v>
      </c>
      <c r="G7" s="156">
        <v>0</v>
      </c>
      <c r="H7" s="156">
        <v>0</v>
      </c>
      <c r="I7" s="156">
        <v>0</v>
      </c>
      <c r="J7" s="156">
        <v>159</v>
      </c>
      <c r="K7" s="157">
        <v>6360</v>
      </c>
      <c r="L7" s="158">
        <v>159</v>
      </c>
      <c r="M7" s="158">
        <v>0</v>
      </c>
      <c r="N7" s="158">
        <v>159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0</v>
      </c>
      <c r="W7" s="158">
        <v>0</v>
      </c>
      <c r="X7" s="158">
        <v>0</v>
      </c>
      <c r="Y7" s="158">
        <v>0</v>
      </c>
      <c r="Z7" s="158">
        <v>0</v>
      </c>
    </row>
    <row r="8" spans="1:26" ht="14.45">
      <c r="A8" s="75" t="s">
        <v>41</v>
      </c>
      <c r="B8" s="75" t="s">
        <v>163</v>
      </c>
      <c r="C8" s="78">
        <v>870</v>
      </c>
      <c r="D8" s="157">
        <v>0</v>
      </c>
      <c r="E8" s="156">
        <v>174</v>
      </c>
      <c r="F8" s="156">
        <v>0</v>
      </c>
      <c r="G8" s="156">
        <v>0</v>
      </c>
      <c r="H8" s="156">
        <v>0</v>
      </c>
      <c r="I8" s="156">
        <v>0</v>
      </c>
      <c r="J8" s="156">
        <v>174</v>
      </c>
      <c r="K8" s="157">
        <v>870</v>
      </c>
      <c r="L8" s="158">
        <v>175</v>
      </c>
      <c r="M8" s="158">
        <v>175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0</v>
      </c>
      <c r="T8" s="158">
        <v>0</v>
      </c>
      <c r="U8" s="158">
        <v>0</v>
      </c>
      <c r="V8" s="158">
        <v>0</v>
      </c>
      <c r="W8" s="158">
        <v>0</v>
      </c>
      <c r="X8" s="158">
        <v>0</v>
      </c>
      <c r="Y8" s="158">
        <v>0</v>
      </c>
      <c r="Z8" s="158">
        <v>0</v>
      </c>
    </row>
    <row r="9" spans="1:26" ht="14.45">
      <c r="A9" s="75" t="s">
        <v>223</v>
      </c>
      <c r="B9" s="75" t="s">
        <v>33</v>
      </c>
      <c r="C9" s="78">
        <v>15600</v>
      </c>
      <c r="D9" s="157">
        <v>0</v>
      </c>
      <c r="E9" s="156">
        <v>0</v>
      </c>
      <c r="F9" s="156">
        <v>390</v>
      </c>
      <c r="G9" s="156">
        <v>0</v>
      </c>
      <c r="H9" s="156">
        <v>0</v>
      </c>
      <c r="I9" s="156">
        <v>0</v>
      </c>
      <c r="J9" s="156">
        <v>390</v>
      </c>
      <c r="K9" s="157">
        <v>15600</v>
      </c>
      <c r="L9" s="158">
        <v>390</v>
      </c>
      <c r="M9" s="158">
        <v>0</v>
      </c>
      <c r="N9" s="158">
        <v>390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</row>
    <row r="10" spans="1:26" ht="14.45">
      <c r="A10" s="75" t="s">
        <v>164</v>
      </c>
      <c r="B10" s="75" t="s">
        <v>118</v>
      </c>
      <c r="C10" s="78">
        <v>30280</v>
      </c>
      <c r="D10" s="157">
        <v>6537</v>
      </c>
      <c r="E10" s="156">
        <v>0</v>
      </c>
      <c r="F10" s="156">
        <v>748</v>
      </c>
      <c r="G10" s="156">
        <v>0</v>
      </c>
      <c r="H10" s="156">
        <v>9</v>
      </c>
      <c r="I10" s="156">
        <v>273</v>
      </c>
      <c r="J10" s="156">
        <v>1030</v>
      </c>
      <c r="K10" s="157">
        <v>36817</v>
      </c>
      <c r="L10" s="158">
        <v>1024</v>
      </c>
      <c r="M10" s="158">
        <v>0</v>
      </c>
      <c r="N10" s="158">
        <v>748</v>
      </c>
      <c r="O10" s="158">
        <v>0</v>
      </c>
      <c r="P10" s="158">
        <v>9</v>
      </c>
      <c r="Q10" s="158">
        <v>223</v>
      </c>
      <c r="R10" s="158">
        <v>0</v>
      </c>
      <c r="S10" s="158">
        <v>13</v>
      </c>
      <c r="T10" s="158">
        <v>31</v>
      </c>
      <c r="U10" s="158">
        <v>0</v>
      </c>
      <c r="V10" s="158">
        <v>0</v>
      </c>
      <c r="W10" s="158">
        <v>0</v>
      </c>
      <c r="X10" s="158">
        <v>0</v>
      </c>
      <c r="Y10" s="158">
        <v>0</v>
      </c>
      <c r="Z10" s="158">
        <v>0</v>
      </c>
    </row>
    <row r="11" spans="1:26" ht="14.45">
      <c r="A11" s="75" t="s">
        <v>165</v>
      </c>
      <c r="B11" s="75" t="s">
        <v>71</v>
      </c>
      <c r="C11" s="78">
        <v>11640</v>
      </c>
      <c r="D11" s="157">
        <v>1575</v>
      </c>
      <c r="E11" s="156">
        <v>0</v>
      </c>
      <c r="F11" s="156">
        <v>291</v>
      </c>
      <c r="G11" s="156">
        <v>0</v>
      </c>
      <c r="H11" s="156">
        <v>0</v>
      </c>
      <c r="I11" s="156">
        <v>63</v>
      </c>
      <c r="J11" s="156">
        <v>354</v>
      </c>
      <c r="K11" s="157">
        <v>14855</v>
      </c>
      <c r="L11" s="158">
        <v>445</v>
      </c>
      <c r="M11" s="158">
        <v>0</v>
      </c>
      <c r="N11" s="158">
        <v>381</v>
      </c>
      <c r="O11" s="158">
        <v>0</v>
      </c>
      <c r="P11" s="158">
        <v>0</v>
      </c>
      <c r="Q11" s="158">
        <v>64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</row>
    <row r="12" spans="1:26" ht="14.45">
      <c r="A12" s="75" t="s">
        <v>44</v>
      </c>
      <c r="B12" s="75" t="s">
        <v>40</v>
      </c>
      <c r="C12" s="78">
        <v>42425</v>
      </c>
      <c r="D12" s="157">
        <v>9840</v>
      </c>
      <c r="E12" s="156">
        <v>525</v>
      </c>
      <c r="F12" s="156">
        <v>750</v>
      </c>
      <c r="G12" s="156">
        <v>0</v>
      </c>
      <c r="H12" s="156">
        <v>245</v>
      </c>
      <c r="I12" s="156">
        <v>492</v>
      </c>
      <c r="J12" s="156">
        <v>2012</v>
      </c>
      <c r="K12" s="157">
        <v>43825</v>
      </c>
      <c r="L12" s="158">
        <v>1801</v>
      </c>
      <c r="M12" s="158">
        <v>525</v>
      </c>
      <c r="N12" s="158">
        <v>756</v>
      </c>
      <c r="O12" s="158">
        <v>0</v>
      </c>
      <c r="P12" s="158">
        <v>28</v>
      </c>
      <c r="Q12" s="158">
        <v>410</v>
      </c>
      <c r="R12" s="158">
        <v>0</v>
      </c>
      <c r="S12" s="158">
        <v>0</v>
      </c>
      <c r="T12" s="158">
        <v>82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</row>
    <row r="13" spans="1:26" ht="14.45">
      <c r="A13" s="75" t="s">
        <v>191</v>
      </c>
      <c r="B13" s="75" t="s">
        <v>46</v>
      </c>
      <c r="C13" s="78">
        <v>26480</v>
      </c>
      <c r="D13" s="157">
        <v>0</v>
      </c>
      <c r="E13" s="156">
        <v>0</v>
      </c>
      <c r="F13" s="156">
        <v>350</v>
      </c>
      <c r="G13" s="156">
        <v>312</v>
      </c>
      <c r="H13" s="156">
        <v>0</v>
      </c>
      <c r="I13" s="156">
        <v>0</v>
      </c>
      <c r="J13" s="156">
        <v>662</v>
      </c>
      <c r="K13" s="157">
        <v>27440</v>
      </c>
      <c r="L13" s="158">
        <v>726</v>
      </c>
      <c r="M13" s="158">
        <v>0</v>
      </c>
      <c r="N13" s="158">
        <v>726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</row>
    <row r="14" spans="1:26" ht="14.45">
      <c r="A14" s="75" t="s">
        <v>144</v>
      </c>
      <c r="B14" s="75" t="s">
        <v>46</v>
      </c>
      <c r="C14" s="78">
        <v>37260</v>
      </c>
      <c r="D14" s="157">
        <v>8218</v>
      </c>
      <c r="E14" s="156">
        <v>12</v>
      </c>
      <c r="F14" s="156">
        <v>880</v>
      </c>
      <c r="G14" s="156">
        <v>0</v>
      </c>
      <c r="H14" s="156">
        <v>50</v>
      </c>
      <c r="I14" s="156">
        <v>357</v>
      </c>
      <c r="J14" s="156">
        <v>1299</v>
      </c>
      <c r="K14" s="157">
        <v>47958</v>
      </c>
      <c r="L14" s="158">
        <v>1710</v>
      </c>
      <c r="M14" s="158">
        <v>12</v>
      </c>
      <c r="N14" s="158">
        <v>1045</v>
      </c>
      <c r="O14" s="158">
        <v>0</v>
      </c>
      <c r="P14" s="158">
        <v>50</v>
      </c>
      <c r="Q14" s="158">
        <v>571</v>
      </c>
      <c r="R14" s="158">
        <v>0</v>
      </c>
      <c r="S14" s="158">
        <v>20</v>
      </c>
      <c r="T14" s="158">
        <v>12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</row>
    <row r="15" spans="1:26" ht="14.45">
      <c r="A15" s="75" t="s">
        <v>47</v>
      </c>
      <c r="B15" s="75" t="s">
        <v>40</v>
      </c>
      <c r="C15" s="78">
        <v>30375</v>
      </c>
      <c r="D15" s="157">
        <v>7216</v>
      </c>
      <c r="E15" s="156">
        <v>195</v>
      </c>
      <c r="F15" s="156">
        <v>636</v>
      </c>
      <c r="G15" s="156">
        <v>0</v>
      </c>
      <c r="H15" s="156">
        <v>99</v>
      </c>
      <c r="I15" s="156">
        <v>320</v>
      </c>
      <c r="J15" s="156">
        <v>1250</v>
      </c>
      <c r="K15" s="157">
        <v>28154.6</v>
      </c>
      <c r="L15" s="158">
        <v>1386</v>
      </c>
      <c r="M15" s="158">
        <v>217</v>
      </c>
      <c r="N15" s="158">
        <v>720</v>
      </c>
      <c r="O15" s="158">
        <v>12</v>
      </c>
      <c r="P15" s="158">
        <v>96</v>
      </c>
      <c r="Q15" s="158">
        <v>317</v>
      </c>
      <c r="R15" s="158">
        <v>13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11</v>
      </c>
      <c r="Z15" s="158">
        <v>0</v>
      </c>
    </row>
    <row r="16" spans="1:26" ht="14.45">
      <c r="A16" s="75" t="s">
        <v>48</v>
      </c>
      <c r="B16" s="75" t="s">
        <v>49</v>
      </c>
      <c r="C16" s="78">
        <v>51840</v>
      </c>
      <c r="D16" s="157">
        <v>6251</v>
      </c>
      <c r="E16" s="156">
        <v>144</v>
      </c>
      <c r="F16" s="156">
        <v>1179</v>
      </c>
      <c r="G16" s="156">
        <v>24</v>
      </c>
      <c r="H16" s="156">
        <v>75</v>
      </c>
      <c r="I16" s="156">
        <v>299</v>
      </c>
      <c r="J16" s="156">
        <v>1721</v>
      </c>
      <c r="K16" s="157">
        <v>58571</v>
      </c>
      <c r="L16" s="158">
        <v>1733</v>
      </c>
      <c r="M16" s="158">
        <v>144</v>
      </c>
      <c r="N16" s="158">
        <v>1191</v>
      </c>
      <c r="O16" s="158">
        <v>24</v>
      </c>
      <c r="P16" s="158">
        <v>75</v>
      </c>
      <c r="Q16" s="158">
        <v>163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136</v>
      </c>
      <c r="X16" s="158">
        <v>0</v>
      </c>
      <c r="Y16" s="158">
        <v>0</v>
      </c>
      <c r="Z16" s="158">
        <v>0</v>
      </c>
    </row>
    <row r="17" spans="1:26" ht="14.45">
      <c r="A17" s="75" t="s">
        <v>51</v>
      </c>
      <c r="B17" s="75" t="s">
        <v>52</v>
      </c>
      <c r="C17" s="78">
        <v>16545</v>
      </c>
      <c r="D17" s="157">
        <v>1400</v>
      </c>
      <c r="E17" s="156">
        <v>93</v>
      </c>
      <c r="F17" s="156">
        <v>0</v>
      </c>
      <c r="G17" s="156">
        <v>336</v>
      </c>
      <c r="H17" s="156">
        <v>66</v>
      </c>
      <c r="I17" s="156">
        <v>56</v>
      </c>
      <c r="J17" s="156">
        <v>551</v>
      </c>
      <c r="K17" s="157">
        <v>17945</v>
      </c>
      <c r="L17" s="158">
        <v>576</v>
      </c>
      <c r="M17" s="158">
        <v>96</v>
      </c>
      <c r="N17" s="158">
        <v>0</v>
      </c>
      <c r="O17" s="158">
        <v>310</v>
      </c>
      <c r="P17" s="158">
        <v>72</v>
      </c>
      <c r="Q17" s="158">
        <v>66</v>
      </c>
      <c r="R17" s="158">
        <v>0</v>
      </c>
      <c r="S17" s="158">
        <v>0</v>
      </c>
      <c r="T17" s="158">
        <v>26</v>
      </c>
      <c r="U17" s="158">
        <v>0</v>
      </c>
      <c r="V17" s="158">
        <v>6</v>
      </c>
      <c r="W17" s="158">
        <v>0</v>
      </c>
      <c r="X17" s="158">
        <v>0</v>
      </c>
      <c r="Y17" s="158">
        <v>0</v>
      </c>
      <c r="Z17" s="158">
        <v>0</v>
      </c>
    </row>
    <row r="18" spans="1:26" ht="14.45">
      <c r="A18" s="75" t="s">
        <v>224</v>
      </c>
      <c r="B18" s="75" t="s">
        <v>225</v>
      </c>
      <c r="C18" s="78">
        <v>12000</v>
      </c>
      <c r="D18" s="157">
        <v>0</v>
      </c>
      <c r="E18" s="156">
        <v>0</v>
      </c>
      <c r="F18" s="156">
        <v>300</v>
      </c>
      <c r="G18" s="156">
        <v>0</v>
      </c>
      <c r="H18" s="156">
        <v>0</v>
      </c>
      <c r="I18" s="156">
        <v>0</v>
      </c>
      <c r="J18" s="156">
        <v>300</v>
      </c>
      <c r="K18" s="157">
        <v>12000</v>
      </c>
      <c r="L18" s="158">
        <v>300</v>
      </c>
      <c r="M18" s="158">
        <v>0</v>
      </c>
      <c r="N18" s="158">
        <v>300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</row>
    <row r="19" spans="1:26" ht="14.45">
      <c r="A19" s="75" t="s">
        <v>226</v>
      </c>
      <c r="B19" s="75" t="s">
        <v>46</v>
      </c>
      <c r="C19" s="78">
        <v>30200</v>
      </c>
      <c r="D19" s="157">
        <v>0</v>
      </c>
      <c r="E19" s="156">
        <v>0</v>
      </c>
      <c r="F19" s="156">
        <v>755</v>
      </c>
      <c r="G19" s="156">
        <v>0</v>
      </c>
      <c r="H19" s="156">
        <v>0</v>
      </c>
      <c r="I19" s="156">
        <v>0</v>
      </c>
      <c r="J19" s="156">
        <v>755</v>
      </c>
      <c r="K19" s="157">
        <v>30200</v>
      </c>
      <c r="L19" s="158">
        <v>758</v>
      </c>
      <c r="M19" s="158">
        <v>0</v>
      </c>
      <c r="N19" s="158">
        <v>758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</row>
    <row r="20" spans="1:26" ht="14.45">
      <c r="A20" s="75" t="s">
        <v>192</v>
      </c>
      <c r="B20" s="75" t="s">
        <v>55</v>
      </c>
      <c r="C20" s="78">
        <v>18135</v>
      </c>
      <c r="D20" s="157">
        <v>6855</v>
      </c>
      <c r="E20" s="156">
        <v>59</v>
      </c>
      <c r="F20" s="156">
        <v>428</v>
      </c>
      <c r="G20" s="156">
        <v>0</v>
      </c>
      <c r="H20" s="156">
        <v>18</v>
      </c>
      <c r="I20" s="156">
        <v>308</v>
      </c>
      <c r="J20" s="156">
        <v>813</v>
      </c>
      <c r="K20" s="157">
        <v>26510</v>
      </c>
      <c r="L20" s="158">
        <v>923</v>
      </c>
      <c r="M20" s="158">
        <v>47</v>
      </c>
      <c r="N20" s="158">
        <v>530</v>
      </c>
      <c r="O20" s="158">
        <v>0</v>
      </c>
      <c r="P20" s="158">
        <v>18</v>
      </c>
      <c r="Q20" s="158">
        <v>154</v>
      </c>
      <c r="R20" s="158">
        <v>0</v>
      </c>
      <c r="S20" s="158">
        <v>12</v>
      </c>
      <c r="T20" s="158">
        <v>158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4</v>
      </c>
    </row>
    <row r="21" spans="1:26" ht="14.45">
      <c r="A21" s="75" t="s">
        <v>193</v>
      </c>
      <c r="B21" s="75" t="s">
        <v>37</v>
      </c>
      <c r="C21" s="78">
        <v>22315</v>
      </c>
      <c r="D21" s="157">
        <v>1550</v>
      </c>
      <c r="E21" s="156">
        <v>239</v>
      </c>
      <c r="F21" s="156">
        <v>293</v>
      </c>
      <c r="G21" s="156">
        <v>125</v>
      </c>
      <c r="H21" s="156">
        <v>110</v>
      </c>
      <c r="I21" s="156">
        <v>155</v>
      </c>
      <c r="J21" s="156">
        <v>922</v>
      </c>
      <c r="K21" s="157">
        <v>23195.55</v>
      </c>
      <c r="L21" s="158">
        <v>956</v>
      </c>
      <c r="M21" s="158">
        <v>222</v>
      </c>
      <c r="N21" s="158">
        <v>285</v>
      </c>
      <c r="O21" s="158">
        <v>124</v>
      </c>
      <c r="P21" s="158">
        <v>115</v>
      </c>
      <c r="Q21" s="158">
        <v>55</v>
      </c>
      <c r="R21" s="158">
        <v>0</v>
      </c>
      <c r="S21" s="158">
        <v>0</v>
      </c>
      <c r="T21" s="158">
        <v>30</v>
      </c>
      <c r="U21" s="158">
        <v>0</v>
      </c>
      <c r="V21" s="158">
        <v>0</v>
      </c>
      <c r="W21" s="158">
        <v>0</v>
      </c>
      <c r="X21" s="158">
        <v>60</v>
      </c>
      <c r="Y21" s="158">
        <v>65</v>
      </c>
      <c r="Z21" s="158">
        <v>0</v>
      </c>
    </row>
    <row r="22" spans="1:26" ht="14.45">
      <c r="A22" s="75" t="s">
        <v>56</v>
      </c>
      <c r="B22" s="75" t="s">
        <v>57</v>
      </c>
      <c r="C22" s="78">
        <v>17745</v>
      </c>
      <c r="D22" s="157">
        <v>0</v>
      </c>
      <c r="E22" s="156">
        <v>61</v>
      </c>
      <c r="F22" s="156">
        <v>375</v>
      </c>
      <c r="G22" s="156">
        <v>0</v>
      </c>
      <c r="H22" s="156">
        <v>61</v>
      </c>
      <c r="I22" s="156">
        <v>0</v>
      </c>
      <c r="J22" s="156">
        <v>497</v>
      </c>
      <c r="K22" s="157">
        <v>16025</v>
      </c>
      <c r="L22" s="158">
        <v>401</v>
      </c>
      <c r="M22" s="158">
        <v>17</v>
      </c>
      <c r="N22" s="158">
        <v>366</v>
      </c>
      <c r="O22" s="158">
        <v>0</v>
      </c>
      <c r="P22" s="158">
        <v>18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</row>
    <row r="23" spans="1:26" ht="14.45">
      <c r="A23" s="75" t="s">
        <v>194</v>
      </c>
      <c r="B23" s="75" t="s">
        <v>63</v>
      </c>
      <c r="C23" s="78">
        <v>19960</v>
      </c>
      <c r="D23" s="157">
        <v>0</v>
      </c>
      <c r="E23" s="156">
        <v>0</v>
      </c>
      <c r="F23" s="156">
        <v>499</v>
      </c>
      <c r="G23" s="156">
        <v>0</v>
      </c>
      <c r="H23" s="156">
        <v>0</v>
      </c>
      <c r="I23" s="156">
        <v>0</v>
      </c>
      <c r="J23" s="156">
        <v>499</v>
      </c>
      <c r="K23" s="157">
        <v>19960</v>
      </c>
      <c r="L23" s="158">
        <v>500</v>
      </c>
      <c r="M23" s="158">
        <v>0</v>
      </c>
      <c r="N23" s="158">
        <v>500</v>
      </c>
      <c r="O23" s="158">
        <v>0</v>
      </c>
      <c r="P23" s="158">
        <v>0</v>
      </c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0</v>
      </c>
    </row>
    <row r="24" spans="1:26" ht="14.45">
      <c r="A24" s="75" t="s">
        <v>59</v>
      </c>
      <c r="B24" s="75" t="s">
        <v>60</v>
      </c>
      <c r="C24" s="78">
        <v>15095</v>
      </c>
      <c r="D24" s="157">
        <v>3501</v>
      </c>
      <c r="E24" s="156">
        <v>155</v>
      </c>
      <c r="F24" s="156">
        <v>323</v>
      </c>
      <c r="G24" s="156">
        <v>0</v>
      </c>
      <c r="H24" s="156">
        <v>35</v>
      </c>
      <c r="I24" s="156">
        <v>162</v>
      </c>
      <c r="J24" s="156">
        <v>675</v>
      </c>
      <c r="K24" s="157">
        <v>14819.6</v>
      </c>
      <c r="L24" s="158">
        <v>497</v>
      </c>
      <c r="M24" s="158">
        <v>83</v>
      </c>
      <c r="N24" s="158">
        <v>274</v>
      </c>
      <c r="O24" s="158">
        <v>0</v>
      </c>
      <c r="P24" s="158">
        <v>19</v>
      </c>
      <c r="Q24" s="158">
        <v>60</v>
      </c>
      <c r="R24" s="158">
        <v>0</v>
      </c>
      <c r="S24" s="158">
        <v>18</v>
      </c>
      <c r="T24" s="158">
        <v>43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</row>
    <row r="25" spans="1:26" ht="14.45">
      <c r="A25" s="75" t="s">
        <v>61</v>
      </c>
      <c r="B25" s="75" t="s">
        <v>60</v>
      </c>
      <c r="C25" s="78">
        <v>11080</v>
      </c>
      <c r="D25" s="157">
        <v>1215</v>
      </c>
      <c r="E25" s="156">
        <v>0</v>
      </c>
      <c r="F25" s="156">
        <v>277</v>
      </c>
      <c r="G25" s="156">
        <v>0</v>
      </c>
      <c r="H25" s="156">
        <v>0</v>
      </c>
      <c r="I25" s="156">
        <v>54</v>
      </c>
      <c r="J25" s="156">
        <v>331</v>
      </c>
      <c r="K25" s="157">
        <v>11175</v>
      </c>
      <c r="L25" s="158">
        <v>327</v>
      </c>
      <c r="M25" s="158">
        <v>0</v>
      </c>
      <c r="N25" s="158">
        <v>249</v>
      </c>
      <c r="O25" s="158">
        <v>0</v>
      </c>
      <c r="P25" s="158">
        <v>0</v>
      </c>
      <c r="Q25" s="158">
        <v>27</v>
      </c>
      <c r="R25" s="158">
        <v>0</v>
      </c>
      <c r="S25" s="158">
        <v>0</v>
      </c>
      <c r="T25" s="158">
        <v>51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</row>
    <row r="26" spans="1:26" ht="14.45">
      <c r="A26" s="75" t="s">
        <v>227</v>
      </c>
      <c r="B26" s="75" t="s">
        <v>46</v>
      </c>
      <c r="C26" s="78">
        <v>7000</v>
      </c>
      <c r="D26" s="157">
        <v>0</v>
      </c>
      <c r="E26" s="156">
        <v>0</v>
      </c>
      <c r="F26" s="156">
        <v>150</v>
      </c>
      <c r="G26" s="156">
        <v>0</v>
      </c>
      <c r="H26" s="156">
        <v>25</v>
      </c>
      <c r="I26" s="156">
        <v>0</v>
      </c>
      <c r="J26" s="156">
        <v>175</v>
      </c>
      <c r="K26" s="157">
        <v>7000</v>
      </c>
      <c r="L26" s="158">
        <v>175</v>
      </c>
      <c r="M26" s="158">
        <v>0</v>
      </c>
      <c r="N26" s="158">
        <v>175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</row>
    <row r="27" spans="1:26" ht="14.45">
      <c r="A27" s="75" t="s">
        <v>64</v>
      </c>
      <c r="B27" s="75" t="s">
        <v>65</v>
      </c>
      <c r="C27" s="78">
        <v>27120</v>
      </c>
      <c r="D27" s="157">
        <v>578</v>
      </c>
      <c r="E27" s="156">
        <v>0</v>
      </c>
      <c r="F27" s="156">
        <v>612</v>
      </c>
      <c r="G27" s="156">
        <v>0</v>
      </c>
      <c r="H27" s="156">
        <v>66</v>
      </c>
      <c r="I27" s="156">
        <v>34</v>
      </c>
      <c r="J27" s="156">
        <v>712</v>
      </c>
      <c r="K27" s="157">
        <v>27698</v>
      </c>
      <c r="L27" s="158">
        <v>712</v>
      </c>
      <c r="M27" s="158">
        <v>0</v>
      </c>
      <c r="N27" s="158">
        <v>624</v>
      </c>
      <c r="O27" s="158">
        <v>0</v>
      </c>
      <c r="P27" s="158">
        <v>54</v>
      </c>
      <c r="Q27" s="158">
        <v>0</v>
      </c>
      <c r="R27" s="158">
        <v>0</v>
      </c>
      <c r="S27" s="158">
        <v>17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17</v>
      </c>
      <c r="Z27" s="158">
        <v>0</v>
      </c>
    </row>
    <row r="28" spans="1:26" ht="14.45">
      <c r="A28" s="75" t="s">
        <v>195</v>
      </c>
      <c r="B28" s="75" t="s">
        <v>196</v>
      </c>
      <c r="C28" s="78">
        <v>13200</v>
      </c>
      <c r="D28" s="157">
        <v>0</v>
      </c>
      <c r="E28" s="156">
        <v>0</v>
      </c>
      <c r="F28" s="156">
        <v>270</v>
      </c>
      <c r="G28" s="156">
        <v>60</v>
      </c>
      <c r="H28" s="156">
        <v>0</v>
      </c>
      <c r="I28" s="156">
        <v>0</v>
      </c>
      <c r="J28" s="156">
        <v>330</v>
      </c>
      <c r="K28" s="157">
        <v>13200</v>
      </c>
      <c r="L28" s="158">
        <v>330</v>
      </c>
      <c r="M28" s="158">
        <v>0</v>
      </c>
      <c r="N28" s="158">
        <v>324</v>
      </c>
      <c r="O28" s="158">
        <v>6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</row>
    <row r="29" spans="1:26" ht="14.45">
      <c r="A29" s="75" t="s">
        <v>197</v>
      </c>
      <c r="B29" s="75" t="s">
        <v>60</v>
      </c>
      <c r="C29" s="78">
        <v>10465</v>
      </c>
      <c r="D29" s="157">
        <v>1032</v>
      </c>
      <c r="E29" s="156">
        <v>77</v>
      </c>
      <c r="F29" s="156">
        <v>252</v>
      </c>
      <c r="G29" s="156">
        <v>0</v>
      </c>
      <c r="H29" s="156">
        <v>0</v>
      </c>
      <c r="I29" s="156">
        <v>48</v>
      </c>
      <c r="J29" s="156">
        <v>377</v>
      </c>
      <c r="K29" s="157">
        <v>10340.200000000001</v>
      </c>
      <c r="L29" s="158">
        <v>325</v>
      </c>
      <c r="M29" s="158">
        <v>59</v>
      </c>
      <c r="N29" s="158">
        <v>237</v>
      </c>
      <c r="O29" s="158">
        <v>0</v>
      </c>
      <c r="P29" s="158">
        <v>0</v>
      </c>
      <c r="Q29" s="158">
        <v>29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</row>
    <row r="30" spans="1:26" ht="14.45">
      <c r="A30" s="75" t="s">
        <v>198</v>
      </c>
      <c r="B30" s="75" t="s">
        <v>33</v>
      </c>
      <c r="C30" s="78">
        <v>28400</v>
      </c>
      <c r="D30" s="157">
        <v>2761</v>
      </c>
      <c r="E30" s="156">
        <v>0</v>
      </c>
      <c r="F30" s="156">
        <v>615</v>
      </c>
      <c r="G30" s="156">
        <v>0</v>
      </c>
      <c r="H30" s="156">
        <v>95</v>
      </c>
      <c r="I30" s="156">
        <v>127</v>
      </c>
      <c r="J30" s="156">
        <v>837</v>
      </c>
      <c r="K30" s="157">
        <v>31161</v>
      </c>
      <c r="L30" s="158">
        <v>859</v>
      </c>
      <c r="M30" s="158">
        <v>0</v>
      </c>
      <c r="N30" s="158">
        <v>635</v>
      </c>
      <c r="O30" s="158">
        <v>0</v>
      </c>
      <c r="P30" s="158">
        <v>89</v>
      </c>
      <c r="Q30" s="158">
        <v>135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58">
        <v>0</v>
      </c>
      <c r="Z30" s="158">
        <v>0</v>
      </c>
    </row>
    <row r="31" spans="1:26" ht="14.45">
      <c r="A31" s="75" t="s">
        <v>147</v>
      </c>
      <c r="B31" s="75" t="s">
        <v>40</v>
      </c>
      <c r="C31" s="78">
        <v>22440</v>
      </c>
      <c r="D31" s="157">
        <v>3320</v>
      </c>
      <c r="E31" s="156">
        <v>0</v>
      </c>
      <c r="F31" s="156">
        <v>550</v>
      </c>
      <c r="G31" s="156">
        <v>0</v>
      </c>
      <c r="H31" s="156">
        <v>11</v>
      </c>
      <c r="I31" s="156">
        <v>134</v>
      </c>
      <c r="J31" s="156">
        <v>695</v>
      </c>
      <c r="K31" s="157">
        <v>27320</v>
      </c>
      <c r="L31" s="158">
        <v>1014</v>
      </c>
      <c r="M31" s="158">
        <v>0</v>
      </c>
      <c r="N31" s="158">
        <v>667</v>
      </c>
      <c r="O31" s="158">
        <v>0</v>
      </c>
      <c r="P31" s="158">
        <v>0</v>
      </c>
      <c r="Q31" s="158">
        <v>341</v>
      </c>
      <c r="R31" s="158">
        <v>0</v>
      </c>
      <c r="S31" s="158">
        <v>0</v>
      </c>
      <c r="T31" s="158">
        <v>6</v>
      </c>
      <c r="U31" s="158">
        <v>0</v>
      </c>
      <c r="V31" s="158">
        <v>0</v>
      </c>
      <c r="W31" s="158">
        <v>0</v>
      </c>
      <c r="X31" s="158">
        <v>0</v>
      </c>
      <c r="Y31" s="158">
        <v>0</v>
      </c>
      <c r="Z31" s="158">
        <v>0</v>
      </c>
    </row>
    <row r="32" spans="1:26" ht="14.45">
      <c r="A32" s="75" t="s">
        <v>69</v>
      </c>
      <c r="B32" s="75" t="s">
        <v>52</v>
      </c>
      <c r="C32" s="78">
        <v>11580</v>
      </c>
      <c r="D32" s="157">
        <v>0</v>
      </c>
      <c r="E32" s="156">
        <v>76</v>
      </c>
      <c r="F32" s="156">
        <v>212</v>
      </c>
      <c r="G32" s="156">
        <v>68</v>
      </c>
      <c r="H32" s="156">
        <v>0</v>
      </c>
      <c r="I32" s="156">
        <v>0</v>
      </c>
      <c r="J32" s="156">
        <v>356</v>
      </c>
      <c r="K32" s="157">
        <v>11580</v>
      </c>
      <c r="L32" s="158">
        <v>360</v>
      </c>
      <c r="M32" s="158">
        <v>85</v>
      </c>
      <c r="N32" s="158">
        <v>161</v>
      </c>
      <c r="O32" s="158">
        <v>114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0</v>
      </c>
      <c r="Z32" s="158">
        <v>0</v>
      </c>
    </row>
    <row r="33" spans="1:26" ht="14.45">
      <c r="A33" s="75" t="s">
        <v>228</v>
      </c>
      <c r="B33" s="75" t="s">
        <v>63</v>
      </c>
      <c r="C33" s="78">
        <v>23760</v>
      </c>
      <c r="D33" s="157">
        <v>0</v>
      </c>
      <c r="E33" s="156">
        <v>0</v>
      </c>
      <c r="F33" s="156">
        <v>594</v>
      </c>
      <c r="G33" s="156">
        <v>0</v>
      </c>
      <c r="H33" s="156">
        <v>0</v>
      </c>
      <c r="I33" s="156">
        <v>0</v>
      </c>
      <c r="J33" s="156">
        <v>594</v>
      </c>
      <c r="K33" s="157">
        <v>24200</v>
      </c>
      <c r="L33" s="158">
        <v>617</v>
      </c>
      <c r="M33" s="158">
        <v>0</v>
      </c>
      <c r="N33" s="158">
        <v>556</v>
      </c>
      <c r="O33" s="158">
        <v>31</v>
      </c>
      <c r="P33" s="158">
        <v>30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</row>
    <row r="34" spans="1:26" ht="14.45">
      <c r="A34" s="75" t="s">
        <v>72</v>
      </c>
      <c r="B34" s="75" t="s">
        <v>63</v>
      </c>
      <c r="C34" s="78">
        <v>31560</v>
      </c>
      <c r="D34" s="157">
        <v>0</v>
      </c>
      <c r="E34" s="156">
        <v>0</v>
      </c>
      <c r="F34" s="156">
        <v>651</v>
      </c>
      <c r="G34" s="156">
        <v>0</v>
      </c>
      <c r="H34" s="156">
        <v>138</v>
      </c>
      <c r="I34" s="156">
        <v>0</v>
      </c>
      <c r="J34" s="156">
        <v>789</v>
      </c>
      <c r="K34" s="157">
        <v>31560</v>
      </c>
      <c r="L34" s="158">
        <v>789</v>
      </c>
      <c r="M34" s="158">
        <v>0</v>
      </c>
      <c r="N34" s="158">
        <v>651</v>
      </c>
      <c r="O34" s="158">
        <v>0</v>
      </c>
      <c r="P34" s="158">
        <v>138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</row>
    <row r="35" spans="1:26" ht="14.45">
      <c r="A35" s="75" t="s">
        <v>199</v>
      </c>
      <c r="B35" s="75" t="s">
        <v>74</v>
      </c>
      <c r="C35" s="78">
        <v>44600</v>
      </c>
      <c r="D35" s="157">
        <v>3590</v>
      </c>
      <c r="E35" s="156">
        <v>0</v>
      </c>
      <c r="F35" s="156">
        <v>511</v>
      </c>
      <c r="G35" s="156">
        <v>530</v>
      </c>
      <c r="H35" s="156">
        <v>74</v>
      </c>
      <c r="I35" s="156">
        <v>152</v>
      </c>
      <c r="J35" s="156">
        <v>1267</v>
      </c>
      <c r="K35" s="157">
        <v>48190</v>
      </c>
      <c r="L35" s="158">
        <v>1247</v>
      </c>
      <c r="M35" s="158">
        <v>0</v>
      </c>
      <c r="N35" s="158">
        <v>541</v>
      </c>
      <c r="O35" s="158">
        <v>506</v>
      </c>
      <c r="P35" s="158">
        <v>48</v>
      </c>
      <c r="Q35" s="158">
        <v>110</v>
      </c>
      <c r="R35" s="158">
        <v>0</v>
      </c>
      <c r="S35" s="158">
        <v>0</v>
      </c>
      <c r="T35" s="158">
        <v>42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</row>
    <row r="36" spans="1:26" ht="14.45">
      <c r="A36" s="75" t="s">
        <v>76</v>
      </c>
      <c r="B36" s="75" t="s">
        <v>77</v>
      </c>
      <c r="C36" s="78">
        <v>14320</v>
      </c>
      <c r="D36" s="157">
        <v>1640</v>
      </c>
      <c r="E36" s="156">
        <v>0</v>
      </c>
      <c r="F36" s="156">
        <v>179</v>
      </c>
      <c r="G36" s="156">
        <v>0</v>
      </c>
      <c r="H36" s="156">
        <v>179</v>
      </c>
      <c r="I36" s="156">
        <v>41</v>
      </c>
      <c r="J36" s="156">
        <v>399</v>
      </c>
      <c r="K36" s="157">
        <v>15387.2</v>
      </c>
      <c r="L36" s="158">
        <v>399</v>
      </c>
      <c r="M36" s="158">
        <v>0</v>
      </c>
      <c r="N36" s="158">
        <v>179</v>
      </c>
      <c r="O36" s="158">
        <v>0</v>
      </c>
      <c r="P36" s="158">
        <v>179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41</v>
      </c>
      <c r="W36" s="158">
        <v>0</v>
      </c>
      <c r="X36" s="158">
        <v>0</v>
      </c>
      <c r="Y36" s="158">
        <v>0</v>
      </c>
      <c r="Z36" s="158">
        <v>0</v>
      </c>
    </row>
    <row r="37" spans="1:26" ht="14.45">
      <c r="A37" s="75" t="s">
        <v>78</v>
      </c>
      <c r="B37" s="75" t="s">
        <v>79</v>
      </c>
      <c r="C37" s="78">
        <v>7240</v>
      </c>
      <c r="D37" s="157">
        <v>2275</v>
      </c>
      <c r="E37" s="156">
        <v>0</v>
      </c>
      <c r="F37" s="156">
        <v>181</v>
      </c>
      <c r="G37" s="156">
        <v>0</v>
      </c>
      <c r="H37" s="156">
        <v>0</v>
      </c>
      <c r="I37" s="156">
        <v>91</v>
      </c>
      <c r="J37" s="156">
        <v>272</v>
      </c>
      <c r="K37" s="157">
        <v>9515</v>
      </c>
      <c r="L37" s="158">
        <v>279</v>
      </c>
      <c r="M37" s="158">
        <v>0</v>
      </c>
      <c r="N37" s="158">
        <v>129</v>
      </c>
      <c r="O37" s="158">
        <v>0</v>
      </c>
      <c r="P37" s="158">
        <v>0</v>
      </c>
      <c r="Q37" s="158">
        <v>150</v>
      </c>
      <c r="R37" s="158">
        <v>0</v>
      </c>
      <c r="S37" s="158">
        <v>0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</row>
    <row r="38" spans="1:26" ht="14.45">
      <c r="A38" s="75" t="s">
        <v>200</v>
      </c>
      <c r="B38" s="75" t="s">
        <v>60</v>
      </c>
      <c r="C38" s="78">
        <v>9640</v>
      </c>
      <c r="D38" s="157">
        <v>0</v>
      </c>
      <c r="E38" s="156">
        <v>0</v>
      </c>
      <c r="F38" s="156">
        <v>150</v>
      </c>
      <c r="G38" s="156">
        <v>91</v>
      </c>
      <c r="H38" s="156">
        <v>0</v>
      </c>
      <c r="I38" s="156">
        <v>0</v>
      </c>
      <c r="J38" s="156">
        <v>241</v>
      </c>
      <c r="K38" s="157">
        <v>9640</v>
      </c>
      <c r="L38" s="158">
        <v>257</v>
      </c>
      <c r="M38" s="158">
        <v>0</v>
      </c>
      <c r="N38" s="158">
        <v>164</v>
      </c>
      <c r="O38" s="158">
        <v>93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8">
        <v>0</v>
      </c>
      <c r="W38" s="158">
        <v>0</v>
      </c>
      <c r="X38" s="158">
        <v>0</v>
      </c>
      <c r="Y38" s="158">
        <v>0</v>
      </c>
      <c r="Z38" s="158">
        <v>0</v>
      </c>
    </row>
    <row r="39" spans="1:26" ht="14.45">
      <c r="A39" s="75" t="s">
        <v>229</v>
      </c>
      <c r="B39" s="75" t="s">
        <v>230</v>
      </c>
      <c r="C39" s="78">
        <v>5200</v>
      </c>
      <c r="D39" s="157">
        <v>0</v>
      </c>
      <c r="E39" s="156">
        <v>0</v>
      </c>
      <c r="F39" s="156">
        <v>100</v>
      </c>
      <c r="G39" s="156">
        <v>30</v>
      </c>
      <c r="H39" s="156">
        <v>0</v>
      </c>
      <c r="I39" s="156">
        <v>0</v>
      </c>
      <c r="J39" s="156">
        <v>130</v>
      </c>
      <c r="K39" s="157">
        <v>5200</v>
      </c>
      <c r="L39" s="158">
        <v>320</v>
      </c>
      <c r="M39" s="158">
        <v>190</v>
      </c>
      <c r="N39" s="158">
        <v>58</v>
      </c>
      <c r="O39" s="158">
        <v>59</v>
      </c>
      <c r="P39" s="158">
        <v>13</v>
      </c>
      <c r="Q39" s="158">
        <v>0</v>
      </c>
      <c r="R39" s="158">
        <v>0</v>
      </c>
      <c r="S39" s="158">
        <v>0</v>
      </c>
      <c r="T39" s="158">
        <v>0</v>
      </c>
      <c r="U39" s="158">
        <v>0</v>
      </c>
      <c r="V39" s="158">
        <v>0</v>
      </c>
      <c r="W39" s="158">
        <v>0</v>
      </c>
      <c r="X39" s="158">
        <v>0</v>
      </c>
      <c r="Y39" s="158">
        <v>0</v>
      </c>
      <c r="Z39" s="158">
        <v>0</v>
      </c>
    </row>
    <row r="40" spans="1:26" ht="14.45">
      <c r="A40" s="75" t="s">
        <v>81</v>
      </c>
      <c r="B40" s="75" t="s">
        <v>40</v>
      </c>
      <c r="C40" s="78">
        <v>36710</v>
      </c>
      <c r="D40" s="157">
        <v>3900</v>
      </c>
      <c r="E40" s="156">
        <v>342</v>
      </c>
      <c r="F40" s="156">
        <v>676</v>
      </c>
      <c r="G40" s="156">
        <v>137</v>
      </c>
      <c r="H40" s="156">
        <v>62</v>
      </c>
      <c r="I40" s="156">
        <v>156</v>
      </c>
      <c r="J40" s="156">
        <v>1373</v>
      </c>
      <c r="K40" s="157">
        <v>39330</v>
      </c>
      <c r="L40" s="158">
        <v>1452</v>
      </c>
      <c r="M40" s="158">
        <v>389</v>
      </c>
      <c r="N40" s="158">
        <v>767</v>
      </c>
      <c r="O40" s="158">
        <v>109</v>
      </c>
      <c r="P40" s="158">
        <v>20</v>
      </c>
      <c r="Q40" s="158">
        <v>167</v>
      </c>
      <c r="R40" s="158">
        <v>0</v>
      </c>
      <c r="S40" s="158">
        <v>0</v>
      </c>
      <c r="T40" s="158">
        <v>0</v>
      </c>
      <c r="U40" s="158">
        <v>0</v>
      </c>
      <c r="V40" s="158">
        <v>0</v>
      </c>
      <c r="W40" s="158">
        <v>0</v>
      </c>
      <c r="X40" s="158">
        <v>0</v>
      </c>
      <c r="Y40" s="158">
        <v>0</v>
      </c>
      <c r="Z40" s="158">
        <v>0</v>
      </c>
    </row>
    <row r="41" spans="1:26" ht="14.45">
      <c r="A41" s="75" t="s">
        <v>231</v>
      </c>
      <c r="B41" s="75" t="s">
        <v>232</v>
      </c>
      <c r="C41" s="78">
        <v>24520</v>
      </c>
      <c r="D41" s="157">
        <v>0</v>
      </c>
      <c r="E41" s="156">
        <v>0</v>
      </c>
      <c r="F41" s="156">
        <v>478</v>
      </c>
      <c r="G41" s="156">
        <v>0</v>
      </c>
      <c r="H41" s="156">
        <v>135</v>
      </c>
      <c r="I41" s="156">
        <v>0</v>
      </c>
      <c r="J41" s="156">
        <v>613</v>
      </c>
      <c r="K41" s="157">
        <v>24520</v>
      </c>
      <c r="L41" s="158">
        <v>613</v>
      </c>
      <c r="M41" s="158">
        <v>0</v>
      </c>
      <c r="N41" s="158">
        <v>470</v>
      </c>
      <c r="O41" s="158">
        <v>36</v>
      </c>
      <c r="P41" s="158">
        <v>107</v>
      </c>
      <c r="Q41" s="158">
        <v>0</v>
      </c>
      <c r="R41" s="158">
        <v>0</v>
      </c>
      <c r="S41" s="158">
        <v>0</v>
      </c>
      <c r="T41" s="158">
        <v>0</v>
      </c>
      <c r="U41" s="158">
        <v>0</v>
      </c>
      <c r="V41" s="158">
        <v>0</v>
      </c>
      <c r="W41" s="158">
        <v>0</v>
      </c>
      <c r="X41" s="158">
        <v>0</v>
      </c>
      <c r="Y41" s="158">
        <v>0</v>
      </c>
      <c r="Z41" s="158">
        <v>0</v>
      </c>
    </row>
    <row r="42" spans="1:26" ht="14.45">
      <c r="A42" s="75" t="s">
        <v>201</v>
      </c>
      <c r="B42" s="75" t="s">
        <v>170</v>
      </c>
      <c r="C42" s="78">
        <v>21240</v>
      </c>
      <c r="D42" s="157">
        <v>280</v>
      </c>
      <c r="E42" s="156">
        <v>0</v>
      </c>
      <c r="F42" s="156">
        <v>531</v>
      </c>
      <c r="G42" s="156">
        <v>0</v>
      </c>
      <c r="H42" s="156">
        <v>0</v>
      </c>
      <c r="I42" s="156">
        <v>14</v>
      </c>
      <c r="J42" s="156">
        <v>545</v>
      </c>
      <c r="K42" s="157">
        <v>22888</v>
      </c>
      <c r="L42" s="158">
        <v>622</v>
      </c>
      <c r="M42" s="158">
        <v>0</v>
      </c>
      <c r="N42" s="158">
        <v>573</v>
      </c>
      <c r="O42" s="158">
        <v>49</v>
      </c>
      <c r="P42" s="158">
        <v>0</v>
      </c>
      <c r="Q42" s="158">
        <v>0</v>
      </c>
      <c r="R42" s="158">
        <v>0</v>
      </c>
      <c r="S42" s="158">
        <v>0</v>
      </c>
      <c r="T42" s="158">
        <v>0</v>
      </c>
      <c r="U42" s="158">
        <v>0</v>
      </c>
      <c r="V42" s="158">
        <v>0</v>
      </c>
      <c r="W42" s="158">
        <v>0</v>
      </c>
      <c r="X42" s="158">
        <v>0</v>
      </c>
      <c r="Y42" s="158">
        <v>0</v>
      </c>
      <c r="Z42" s="158">
        <v>0</v>
      </c>
    </row>
    <row r="43" spans="1:26" ht="14.45">
      <c r="A43" s="75" t="s">
        <v>202</v>
      </c>
      <c r="B43" s="75" t="s">
        <v>63</v>
      </c>
      <c r="C43" s="78">
        <v>18160</v>
      </c>
      <c r="D43" s="157">
        <v>3293</v>
      </c>
      <c r="E43" s="156">
        <v>0</v>
      </c>
      <c r="F43" s="156">
        <v>454</v>
      </c>
      <c r="G43" s="156">
        <v>0</v>
      </c>
      <c r="H43" s="156">
        <v>0</v>
      </c>
      <c r="I43" s="156">
        <v>139</v>
      </c>
      <c r="J43" s="156">
        <v>593</v>
      </c>
      <c r="K43" s="157">
        <v>21452.999999999996</v>
      </c>
      <c r="L43" s="158">
        <v>599</v>
      </c>
      <c r="M43" s="158">
        <v>0</v>
      </c>
      <c r="N43" s="158">
        <v>404</v>
      </c>
      <c r="O43" s="158">
        <v>0</v>
      </c>
      <c r="P43" s="158">
        <v>0</v>
      </c>
      <c r="Q43" s="158">
        <v>180</v>
      </c>
      <c r="R43" s="158">
        <v>0</v>
      </c>
      <c r="S43" s="158">
        <v>0</v>
      </c>
      <c r="T43" s="158">
        <v>15</v>
      </c>
      <c r="U43" s="158">
        <v>0</v>
      </c>
      <c r="V43" s="158">
        <v>0</v>
      </c>
      <c r="W43" s="158">
        <v>0</v>
      </c>
      <c r="X43" s="158">
        <v>0</v>
      </c>
      <c r="Y43" s="158">
        <v>0</v>
      </c>
      <c r="Z43" s="158">
        <v>0</v>
      </c>
    </row>
    <row r="44" spans="1:26" ht="14.45">
      <c r="A44" s="75" t="s">
        <v>203</v>
      </c>
      <c r="B44" s="75" t="s">
        <v>118</v>
      </c>
      <c r="C44" s="78">
        <v>48415</v>
      </c>
      <c r="D44" s="157">
        <v>4346</v>
      </c>
      <c r="E44" s="156">
        <v>27</v>
      </c>
      <c r="F44" s="156">
        <v>1207</v>
      </c>
      <c r="G44" s="156">
        <v>0</v>
      </c>
      <c r="H44" s="156">
        <v>0</v>
      </c>
      <c r="I44" s="156">
        <v>239</v>
      </c>
      <c r="J44" s="156">
        <v>1473</v>
      </c>
      <c r="K44" s="157">
        <v>55407</v>
      </c>
      <c r="L44" s="158">
        <v>1500</v>
      </c>
      <c r="M44" s="158">
        <v>27</v>
      </c>
      <c r="N44" s="158">
        <v>1234</v>
      </c>
      <c r="O44" s="158">
        <v>0</v>
      </c>
      <c r="P44" s="158">
        <v>0</v>
      </c>
      <c r="Q44" s="158">
        <v>0</v>
      </c>
      <c r="R44" s="158">
        <v>0</v>
      </c>
      <c r="S44" s="158">
        <v>217</v>
      </c>
      <c r="T44" s="158">
        <v>22</v>
      </c>
      <c r="U44" s="158">
        <v>0</v>
      </c>
      <c r="V44" s="158">
        <v>0</v>
      </c>
      <c r="W44" s="158">
        <v>0</v>
      </c>
      <c r="X44" s="158">
        <v>0</v>
      </c>
      <c r="Y44" s="158">
        <v>0</v>
      </c>
      <c r="Z44" s="158">
        <v>0</v>
      </c>
    </row>
    <row r="45" spans="1:26" ht="14.45">
      <c r="A45" s="75" t="s">
        <v>83</v>
      </c>
      <c r="B45" s="75" t="s">
        <v>49</v>
      </c>
      <c r="C45" s="78">
        <v>20480</v>
      </c>
      <c r="D45" s="157">
        <v>806</v>
      </c>
      <c r="E45" s="156">
        <v>0</v>
      </c>
      <c r="F45" s="156">
        <v>512</v>
      </c>
      <c r="G45" s="156">
        <v>0</v>
      </c>
      <c r="H45" s="156">
        <v>0</v>
      </c>
      <c r="I45" s="156">
        <v>53</v>
      </c>
      <c r="J45" s="156">
        <v>565</v>
      </c>
      <c r="K45" s="157">
        <v>21286</v>
      </c>
      <c r="L45" s="158">
        <v>614</v>
      </c>
      <c r="M45" s="158">
        <v>0</v>
      </c>
      <c r="N45" s="158">
        <v>416</v>
      </c>
      <c r="O45" s="158">
        <v>0</v>
      </c>
      <c r="P45" s="158">
        <v>0</v>
      </c>
      <c r="Q45" s="158">
        <v>54</v>
      </c>
      <c r="R45" s="158">
        <v>0</v>
      </c>
      <c r="S45" s="158">
        <v>0</v>
      </c>
      <c r="T45" s="158">
        <v>0</v>
      </c>
      <c r="U45" s="158">
        <v>0</v>
      </c>
      <c r="V45" s="158">
        <v>0</v>
      </c>
      <c r="W45" s="158">
        <v>30</v>
      </c>
      <c r="X45" s="158">
        <v>0</v>
      </c>
      <c r="Y45" s="158">
        <v>0</v>
      </c>
      <c r="Z45" s="158">
        <v>114</v>
      </c>
    </row>
    <row r="46" spans="1:26" ht="14.45">
      <c r="A46" s="75" t="s">
        <v>204</v>
      </c>
      <c r="B46" s="75" t="s">
        <v>85</v>
      </c>
      <c r="C46" s="78">
        <v>11080</v>
      </c>
      <c r="D46" s="157">
        <v>0</v>
      </c>
      <c r="E46" s="156">
        <v>0</v>
      </c>
      <c r="F46" s="156">
        <v>277</v>
      </c>
      <c r="G46" s="156">
        <v>0</v>
      </c>
      <c r="H46" s="156">
        <v>0</v>
      </c>
      <c r="I46" s="156">
        <v>0</v>
      </c>
      <c r="J46" s="156">
        <v>277</v>
      </c>
      <c r="K46" s="157">
        <v>11080</v>
      </c>
      <c r="L46" s="158">
        <v>277</v>
      </c>
      <c r="M46" s="158">
        <v>0</v>
      </c>
      <c r="N46" s="158">
        <v>277</v>
      </c>
      <c r="O46" s="158">
        <v>0</v>
      </c>
      <c r="P46" s="158">
        <v>0</v>
      </c>
      <c r="Q46" s="158">
        <v>0</v>
      </c>
      <c r="R46" s="158">
        <v>0</v>
      </c>
      <c r="S46" s="158">
        <v>0</v>
      </c>
      <c r="T46" s="158">
        <v>0</v>
      </c>
      <c r="U46" s="158">
        <v>0</v>
      </c>
      <c r="V46" s="158">
        <v>0</v>
      </c>
      <c r="W46" s="158">
        <v>0</v>
      </c>
      <c r="X46" s="158">
        <v>0</v>
      </c>
      <c r="Y46" s="158">
        <v>0</v>
      </c>
      <c r="Z46" s="158">
        <v>0</v>
      </c>
    </row>
    <row r="47" spans="1:26" ht="14.45">
      <c r="A47" s="75" t="s">
        <v>233</v>
      </c>
      <c r="B47" s="75" t="s">
        <v>74</v>
      </c>
      <c r="C47" s="78">
        <v>52030</v>
      </c>
      <c r="D47" s="157">
        <v>3968</v>
      </c>
      <c r="E47" s="156">
        <v>262</v>
      </c>
      <c r="F47" s="156">
        <v>1175</v>
      </c>
      <c r="G47" s="156">
        <v>0</v>
      </c>
      <c r="H47" s="156">
        <v>93</v>
      </c>
      <c r="I47" s="156">
        <v>195</v>
      </c>
      <c r="J47" s="156">
        <v>1725</v>
      </c>
      <c r="K47" s="157">
        <v>55998</v>
      </c>
      <c r="L47" s="158">
        <v>1976</v>
      </c>
      <c r="M47" s="158">
        <v>264</v>
      </c>
      <c r="N47" s="158">
        <v>1175</v>
      </c>
      <c r="O47" s="158">
        <v>0</v>
      </c>
      <c r="P47" s="158">
        <v>93</v>
      </c>
      <c r="Q47" s="158">
        <v>59</v>
      </c>
      <c r="R47" s="158">
        <v>0</v>
      </c>
      <c r="S47" s="158">
        <v>95</v>
      </c>
      <c r="T47" s="158">
        <v>74</v>
      </c>
      <c r="U47" s="158">
        <v>0</v>
      </c>
      <c r="V47" s="158">
        <v>0</v>
      </c>
      <c r="W47" s="158">
        <v>191</v>
      </c>
      <c r="X47" s="158">
        <v>0</v>
      </c>
      <c r="Y47" s="158">
        <v>0</v>
      </c>
      <c r="Z47" s="158">
        <v>25</v>
      </c>
    </row>
    <row r="48" spans="1:26" ht="14.45">
      <c r="A48" s="75" t="s">
        <v>234</v>
      </c>
      <c r="B48" s="75" t="s">
        <v>63</v>
      </c>
      <c r="C48" s="78">
        <v>6920</v>
      </c>
      <c r="D48" s="157">
        <v>3567</v>
      </c>
      <c r="E48" s="156">
        <v>0</v>
      </c>
      <c r="F48" s="156">
        <v>173</v>
      </c>
      <c r="G48" s="156">
        <v>0</v>
      </c>
      <c r="H48" s="156">
        <v>0</v>
      </c>
      <c r="I48" s="156">
        <v>155</v>
      </c>
      <c r="J48" s="156">
        <v>328</v>
      </c>
      <c r="K48" s="157">
        <v>10487</v>
      </c>
      <c r="L48" s="158">
        <v>368</v>
      </c>
      <c r="M48" s="158">
        <v>0</v>
      </c>
      <c r="N48" s="158">
        <v>174</v>
      </c>
      <c r="O48" s="158">
        <v>0</v>
      </c>
      <c r="P48" s="158">
        <v>0</v>
      </c>
      <c r="Q48" s="158">
        <v>144</v>
      </c>
      <c r="R48" s="158">
        <v>0</v>
      </c>
      <c r="S48" s="158">
        <v>0</v>
      </c>
      <c r="T48" s="158">
        <v>28</v>
      </c>
      <c r="U48" s="158">
        <v>22</v>
      </c>
      <c r="V48" s="158">
        <v>0</v>
      </c>
      <c r="W48" s="158">
        <v>0</v>
      </c>
      <c r="X48" s="158">
        <v>0</v>
      </c>
      <c r="Y48" s="158">
        <v>0</v>
      </c>
      <c r="Z48" s="158">
        <v>0</v>
      </c>
    </row>
    <row r="49" spans="1:26" ht="14.45">
      <c r="A49" s="75" t="s">
        <v>88</v>
      </c>
      <c r="B49" s="75" t="s">
        <v>89</v>
      </c>
      <c r="C49" s="78">
        <v>54880</v>
      </c>
      <c r="D49" s="157">
        <v>540</v>
      </c>
      <c r="E49" s="156">
        <v>0</v>
      </c>
      <c r="F49" s="156">
        <v>1372</v>
      </c>
      <c r="G49" s="156">
        <v>0</v>
      </c>
      <c r="H49" s="156">
        <v>0</v>
      </c>
      <c r="I49" s="156">
        <v>27</v>
      </c>
      <c r="J49" s="156">
        <v>1399</v>
      </c>
      <c r="K49" s="157">
        <v>55420</v>
      </c>
      <c r="L49" s="158">
        <v>1399</v>
      </c>
      <c r="M49" s="158">
        <v>0</v>
      </c>
      <c r="N49" s="158">
        <v>1372</v>
      </c>
      <c r="O49" s="158">
        <v>0</v>
      </c>
      <c r="P49" s="158">
        <v>0</v>
      </c>
      <c r="Q49" s="158">
        <v>0</v>
      </c>
      <c r="R49" s="158">
        <v>0</v>
      </c>
      <c r="S49" s="158">
        <v>0</v>
      </c>
      <c r="T49" s="158">
        <v>27</v>
      </c>
      <c r="U49" s="158">
        <v>0</v>
      </c>
      <c r="V49" s="158">
        <v>0</v>
      </c>
      <c r="W49" s="158">
        <v>0</v>
      </c>
      <c r="X49" s="158">
        <v>0</v>
      </c>
      <c r="Y49" s="158">
        <v>0</v>
      </c>
      <c r="Z49" s="158">
        <v>0</v>
      </c>
    </row>
    <row r="50" spans="1:26" ht="14.45">
      <c r="A50" s="75" t="s">
        <v>90</v>
      </c>
      <c r="B50" s="75" t="s">
        <v>91</v>
      </c>
      <c r="C50" s="78">
        <v>20565</v>
      </c>
      <c r="D50" s="157">
        <v>0</v>
      </c>
      <c r="E50" s="156">
        <v>33</v>
      </c>
      <c r="F50" s="156">
        <v>510</v>
      </c>
      <c r="G50" s="156">
        <v>0</v>
      </c>
      <c r="H50" s="156">
        <v>0</v>
      </c>
      <c r="I50" s="156">
        <v>0</v>
      </c>
      <c r="J50" s="156">
        <v>543</v>
      </c>
      <c r="K50" s="157">
        <v>21565</v>
      </c>
      <c r="L50" s="158">
        <v>602</v>
      </c>
      <c r="M50" s="158">
        <v>25</v>
      </c>
      <c r="N50" s="158">
        <v>577</v>
      </c>
      <c r="O50" s="158">
        <v>0</v>
      </c>
      <c r="P50" s="158">
        <v>0</v>
      </c>
      <c r="Q50" s="158">
        <v>0</v>
      </c>
      <c r="R50" s="158">
        <v>0</v>
      </c>
      <c r="S50" s="158">
        <v>0</v>
      </c>
      <c r="T50" s="158">
        <v>0</v>
      </c>
      <c r="U50" s="158">
        <v>0</v>
      </c>
      <c r="V50" s="158">
        <v>0</v>
      </c>
      <c r="W50" s="158">
        <v>0</v>
      </c>
      <c r="X50" s="158">
        <v>0</v>
      </c>
      <c r="Y50" s="158">
        <v>0</v>
      </c>
      <c r="Z50" s="158">
        <v>0</v>
      </c>
    </row>
    <row r="51" spans="1:26" ht="14.45">
      <c r="A51" s="75" t="s">
        <v>92</v>
      </c>
      <c r="B51" s="75" t="s">
        <v>77</v>
      </c>
      <c r="C51" s="78">
        <v>14320</v>
      </c>
      <c r="D51" s="157">
        <v>1640</v>
      </c>
      <c r="E51" s="156">
        <v>0</v>
      </c>
      <c r="F51" s="156">
        <v>179</v>
      </c>
      <c r="G51" s="156">
        <v>0</v>
      </c>
      <c r="H51" s="156">
        <v>179</v>
      </c>
      <c r="I51" s="156">
        <v>41</v>
      </c>
      <c r="J51" s="156">
        <v>399</v>
      </c>
      <c r="K51" s="157">
        <v>15387</v>
      </c>
      <c r="L51" s="158">
        <v>386</v>
      </c>
      <c r="M51" s="158">
        <v>0</v>
      </c>
      <c r="N51" s="158">
        <v>179</v>
      </c>
      <c r="O51" s="158">
        <v>0</v>
      </c>
      <c r="P51" s="158">
        <v>166</v>
      </c>
      <c r="Q51" s="158">
        <v>0</v>
      </c>
      <c r="R51" s="158">
        <v>0</v>
      </c>
      <c r="S51" s="158">
        <v>0</v>
      </c>
      <c r="T51" s="158">
        <v>0</v>
      </c>
      <c r="U51" s="158">
        <v>0</v>
      </c>
      <c r="V51" s="158">
        <v>41</v>
      </c>
      <c r="W51" s="158">
        <v>0</v>
      </c>
      <c r="X51" s="158">
        <v>0</v>
      </c>
      <c r="Y51" s="158">
        <v>0</v>
      </c>
      <c r="Z51" s="158">
        <v>0</v>
      </c>
    </row>
    <row r="52" spans="1:26" ht="14.45">
      <c r="A52" s="75" t="s">
        <v>93</v>
      </c>
      <c r="B52" s="75" t="s">
        <v>94</v>
      </c>
      <c r="C52" s="78">
        <v>16000</v>
      </c>
      <c r="D52" s="157">
        <v>680</v>
      </c>
      <c r="E52" s="156">
        <v>0</v>
      </c>
      <c r="F52" s="156">
        <v>0</v>
      </c>
      <c r="G52" s="156">
        <v>171</v>
      </c>
      <c r="H52" s="156">
        <v>229</v>
      </c>
      <c r="I52" s="156">
        <v>17</v>
      </c>
      <c r="J52" s="156">
        <v>417</v>
      </c>
      <c r="K52" s="157">
        <v>17480</v>
      </c>
      <c r="L52" s="158">
        <v>437</v>
      </c>
      <c r="M52" s="158">
        <v>0</v>
      </c>
      <c r="N52" s="158">
        <v>0</v>
      </c>
      <c r="O52" s="158">
        <v>219</v>
      </c>
      <c r="P52" s="158">
        <v>218</v>
      </c>
      <c r="Q52" s="158">
        <v>0</v>
      </c>
      <c r="R52" s="158">
        <v>0</v>
      </c>
      <c r="S52" s="158">
        <v>0</v>
      </c>
      <c r="T52" s="158">
        <v>0</v>
      </c>
      <c r="U52" s="158">
        <v>0</v>
      </c>
      <c r="V52" s="158">
        <v>0</v>
      </c>
      <c r="W52" s="158">
        <v>0</v>
      </c>
      <c r="X52" s="158">
        <v>0</v>
      </c>
      <c r="Y52" s="158">
        <v>0</v>
      </c>
      <c r="Z52" s="158">
        <v>0</v>
      </c>
    </row>
    <row r="53" spans="1:26" ht="14.45">
      <c r="A53" s="75" t="s">
        <v>235</v>
      </c>
      <c r="B53" s="75" t="s">
        <v>46</v>
      </c>
      <c r="C53" s="78">
        <v>17880</v>
      </c>
      <c r="D53" s="157">
        <v>0</v>
      </c>
      <c r="E53" s="156">
        <v>0</v>
      </c>
      <c r="F53" s="156">
        <v>447</v>
      </c>
      <c r="G53" s="156">
        <v>0</v>
      </c>
      <c r="H53" s="156">
        <v>0</v>
      </c>
      <c r="I53" s="156">
        <v>0</v>
      </c>
      <c r="J53" s="156">
        <v>447</v>
      </c>
      <c r="K53" s="157">
        <v>17880</v>
      </c>
      <c r="L53" s="158">
        <v>447</v>
      </c>
      <c r="M53" s="158">
        <v>0</v>
      </c>
      <c r="N53" s="158">
        <v>447</v>
      </c>
      <c r="O53" s="158">
        <v>0</v>
      </c>
      <c r="P53" s="158">
        <v>0</v>
      </c>
      <c r="Q53" s="158">
        <v>0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58">
        <v>0</v>
      </c>
      <c r="Y53" s="158">
        <v>0</v>
      </c>
      <c r="Z53" s="158">
        <v>0</v>
      </c>
    </row>
    <row r="54" spans="1:26" ht="14.45">
      <c r="A54" s="75" t="s">
        <v>95</v>
      </c>
      <c r="B54" s="75" t="s">
        <v>49</v>
      </c>
      <c r="C54" s="78">
        <v>32240</v>
      </c>
      <c r="D54" s="157">
        <v>1675</v>
      </c>
      <c r="E54" s="156">
        <v>0</v>
      </c>
      <c r="F54" s="156">
        <v>791</v>
      </c>
      <c r="G54" s="156">
        <v>0</v>
      </c>
      <c r="H54" s="156">
        <v>15</v>
      </c>
      <c r="I54" s="156">
        <v>67</v>
      </c>
      <c r="J54" s="156">
        <v>873</v>
      </c>
      <c r="K54" s="157">
        <v>36395</v>
      </c>
      <c r="L54" s="158">
        <v>910</v>
      </c>
      <c r="M54" s="158">
        <v>0</v>
      </c>
      <c r="N54" s="158">
        <v>883</v>
      </c>
      <c r="O54" s="158">
        <v>12</v>
      </c>
      <c r="P54" s="158">
        <v>15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58">
        <v>0</v>
      </c>
      <c r="W54" s="158">
        <v>0</v>
      </c>
      <c r="X54" s="158">
        <v>0</v>
      </c>
      <c r="Y54" s="158">
        <v>0</v>
      </c>
      <c r="Z54" s="158">
        <v>0</v>
      </c>
    </row>
    <row r="55" spans="1:26" ht="14.45">
      <c r="A55" s="75" t="s">
        <v>206</v>
      </c>
      <c r="B55" s="75" t="s">
        <v>63</v>
      </c>
      <c r="C55" s="78">
        <v>39735</v>
      </c>
      <c r="D55" s="157">
        <v>10129</v>
      </c>
      <c r="E55" s="156">
        <v>451</v>
      </c>
      <c r="F55" s="156">
        <v>660</v>
      </c>
      <c r="G55" s="156">
        <v>0</v>
      </c>
      <c r="H55" s="156">
        <v>277</v>
      </c>
      <c r="I55" s="156">
        <v>463</v>
      </c>
      <c r="J55" s="156">
        <v>1851</v>
      </c>
      <c r="K55" s="157">
        <v>49864</v>
      </c>
      <c r="L55" s="158">
        <v>2344</v>
      </c>
      <c r="M55" s="158">
        <v>407</v>
      </c>
      <c r="N55" s="158">
        <v>808</v>
      </c>
      <c r="O55" s="158">
        <v>24</v>
      </c>
      <c r="P55" s="158">
        <v>271</v>
      </c>
      <c r="Q55" s="158">
        <v>420</v>
      </c>
      <c r="R55" s="158">
        <v>0</v>
      </c>
      <c r="S55" s="158">
        <v>188</v>
      </c>
      <c r="T55" s="158">
        <v>91</v>
      </c>
      <c r="U55" s="158">
        <v>0</v>
      </c>
      <c r="V55" s="158">
        <v>40</v>
      </c>
      <c r="W55" s="158">
        <v>0</v>
      </c>
      <c r="X55" s="158">
        <v>13</v>
      </c>
      <c r="Y55" s="158">
        <v>0</v>
      </c>
      <c r="Z55" s="158">
        <v>82</v>
      </c>
    </row>
    <row r="56" spans="1:26" ht="14.45">
      <c r="A56" s="75" t="s">
        <v>207</v>
      </c>
      <c r="B56" s="75" t="s">
        <v>49</v>
      </c>
      <c r="C56" s="78">
        <v>38800</v>
      </c>
      <c r="D56" s="157">
        <v>995</v>
      </c>
      <c r="E56" s="156">
        <v>0</v>
      </c>
      <c r="F56" s="156">
        <v>970</v>
      </c>
      <c r="G56" s="156">
        <v>0</v>
      </c>
      <c r="H56" s="156">
        <v>0</v>
      </c>
      <c r="I56" s="156">
        <v>45</v>
      </c>
      <c r="J56" s="156">
        <v>1015</v>
      </c>
      <c r="K56" s="157">
        <v>39795</v>
      </c>
      <c r="L56" s="158">
        <v>1015</v>
      </c>
      <c r="M56" s="158">
        <v>0</v>
      </c>
      <c r="N56" s="158">
        <v>970</v>
      </c>
      <c r="O56" s="158">
        <v>0</v>
      </c>
      <c r="P56" s="158">
        <v>0</v>
      </c>
      <c r="Q56" s="158">
        <v>32</v>
      </c>
      <c r="R56" s="158">
        <v>0</v>
      </c>
      <c r="S56" s="158">
        <v>0</v>
      </c>
      <c r="T56" s="158">
        <v>0</v>
      </c>
      <c r="U56" s="158">
        <v>0</v>
      </c>
      <c r="V56" s="158">
        <v>0</v>
      </c>
      <c r="W56" s="158">
        <v>0</v>
      </c>
      <c r="X56" s="158">
        <v>0</v>
      </c>
      <c r="Y56" s="158">
        <v>0</v>
      </c>
      <c r="Z56" s="158">
        <v>13</v>
      </c>
    </row>
    <row r="57" spans="1:26" ht="14.45">
      <c r="A57" s="75" t="s">
        <v>236</v>
      </c>
      <c r="B57" s="75" t="s">
        <v>237</v>
      </c>
      <c r="C57" s="78">
        <v>18400</v>
      </c>
      <c r="D57" s="157">
        <v>0</v>
      </c>
      <c r="E57" s="156">
        <v>0</v>
      </c>
      <c r="F57" s="156">
        <v>460</v>
      </c>
      <c r="G57" s="156">
        <v>0</v>
      </c>
      <c r="H57" s="156">
        <v>0</v>
      </c>
      <c r="I57" s="156">
        <v>0</v>
      </c>
      <c r="J57" s="156">
        <v>460</v>
      </c>
      <c r="K57" s="157">
        <v>18400</v>
      </c>
      <c r="L57" s="158">
        <v>460</v>
      </c>
      <c r="M57" s="158">
        <v>0</v>
      </c>
      <c r="N57" s="158">
        <v>460</v>
      </c>
      <c r="O57" s="158">
        <v>0</v>
      </c>
      <c r="P57" s="158">
        <v>0</v>
      </c>
      <c r="Q57" s="158">
        <v>0</v>
      </c>
      <c r="R57" s="158">
        <v>0</v>
      </c>
      <c r="S57" s="158">
        <v>0</v>
      </c>
      <c r="T57" s="158">
        <v>0</v>
      </c>
      <c r="U57" s="158">
        <v>0</v>
      </c>
      <c r="V57" s="158">
        <v>0</v>
      </c>
      <c r="W57" s="158">
        <v>0</v>
      </c>
      <c r="X57" s="158">
        <v>0</v>
      </c>
      <c r="Y57" s="158">
        <v>0</v>
      </c>
      <c r="Z57" s="158">
        <v>0</v>
      </c>
    </row>
    <row r="58" spans="1:26" ht="14.45">
      <c r="A58" s="75" t="s">
        <v>208</v>
      </c>
      <c r="B58" s="75" t="s">
        <v>98</v>
      </c>
      <c r="C58" s="78">
        <v>15850</v>
      </c>
      <c r="D58" s="157">
        <v>3080</v>
      </c>
      <c r="E58" s="156">
        <v>130</v>
      </c>
      <c r="F58" s="156">
        <v>380</v>
      </c>
      <c r="G58" s="156">
        <v>0</v>
      </c>
      <c r="H58" s="156">
        <v>0</v>
      </c>
      <c r="I58" s="156">
        <v>136</v>
      </c>
      <c r="J58" s="156">
        <v>646</v>
      </c>
      <c r="K58" s="157">
        <v>16310</v>
      </c>
      <c r="L58" s="158">
        <v>532</v>
      </c>
      <c r="M58" s="158">
        <v>130</v>
      </c>
      <c r="N58" s="158">
        <v>368</v>
      </c>
      <c r="O58" s="158">
        <v>12</v>
      </c>
      <c r="P58" s="158">
        <v>0</v>
      </c>
      <c r="Q58" s="158">
        <v>0</v>
      </c>
      <c r="R58" s="158">
        <v>0</v>
      </c>
      <c r="S58" s="158">
        <v>0</v>
      </c>
      <c r="T58" s="158">
        <v>20</v>
      </c>
      <c r="U58" s="158">
        <v>0</v>
      </c>
      <c r="V58" s="158">
        <v>2</v>
      </c>
      <c r="W58" s="158">
        <v>0</v>
      </c>
      <c r="X58" s="158">
        <v>0</v>
      </c>
      <c r="Y58" s="158">
        <v>0</v>
      </c>
      <c r="Z58" s="158">
        <v>0</v>
      </c>
    </row>
    <row r="59" spans="1:26" ht="14.45">
      <c r="A59" s="75" t="s">
        <v>153</v>
      </c>
      <c r="B59" s="75" t="s">
        <v>65</v>
      </c>
      <c r="C59" s="78">
        <v>16280</v>
      </c>
      <c r="D59" s="157">
        <v>1320</v>
      </c>
      <c r="E59" s="156">
        <v>0</v>
      </c>
      <c r="F59" s="156">
        <v>354</v>
      </c>
      <c r="G59" s="156">
        <v>0</v>
      </c>
      <c r="H59" s="156">
        <v>53</v>
      </c>
      <c r="I59" s="156">
        <v>66</v>
      </c>
      <c r="J59" s="156">
        <v>473</v>
      </c>
      <c r="K59" s="157">
        <v>18200</v>
      </c>
      <c r="L59" s="158">
        <v>509</v>
      </c>
      <c r="M59" s="158">
        <v>0</v>
      </c>
      <c r="N59" s="158">
        <v>273</v>
      </c>
      <c r="O59" s="158">
        <v>111</v>
      </c>
      <c r="P59" s="158">
        <v>53</v>
      </c>
      <c r="Q59" s="158">
        <v>0</v>
      </c>
      <c r="R59" s="158">
        <v>0</v>
      </c>
      <c r="S59" s="158">
        <v>0</v>
      </c>
      <c r="T59" s="158">
        <v>72</v>
      </c>
      <c r="U59" s="158">
        <v>0</v>
      </c>
      <c r="V59" s="158">
        <v>0</v>
      </c>
      <c r="W59" s="158">
        <v>0</v>
      </c>
      <c r="X59" s="158">
        <v>0</v>
      </c>
      <c r="Y59" s="158">
        <v>0</v>
      </c>
      <c r="Z59" s="158">
        <v>0</v>
      </c>
    </row>
    <row r="60" spans="1:26" ht="14.45">
      <c r="A60" s="75" t="s">
        <v>238</v>
      </c>
      <c r="B60" s="75" t="s">
        <v>40</v>
      </c>
      <c r="C60" s="78">
        <v>19120</v>
      </c>
      <c r="D60" s="157">
        <v>216</v>
      </c>
      <c r="E60" s="156">
        <v>0</v>
      </c>
      <c r="F60" s="156">
        <v>478</v>
      </c>
      <c r="G60" s="156">
        <v>0</v>
      </c>
      <c r="H60" s="156">
        <v>0</v>
      </c>
      <c r="I60" s="156">
        <v>36</v>
      </c>
      <c r="J60" s="156">
        <v>514</v>
      </c>
      <c r="K60" s="157">
        <v>19695.2</v>
      </c>
      <c r="L60" s="158">
        <v>528</v>
      </c>
      <c r="M60" s="158">
        <v>0</v>
      </c>
      <c r="N60" s="158">
        <v>492</v>
      </c>
      <c r="O60" s="158">
        <v>0</v>
      </c>
      <c r="P60" s="158">
        <v>0</v>
      </c>
      <c r="Q60" s="158">
        <v>0</v>
      </c>
      <c r="R60" s="158">
        <v>0</v>
      </c>
      <c r="S60" s="158">
        <v>36</v>
      </c>
      <c r="T60" s="158">
        <v>0</v>
      </c>
      <c r="U60" s="158">
        <v>0</v>
      </c>
      <c r="V60" s="158">
        <v>0</v>
      </c>
      <c r="W60" s="158">
        <v>0</v>
      </c>
      <c r="X60" s="158">
        <v>0</v>
      </c>
      <c r="Y60" s="158">
        <v>0</v>
      </c>
      <c r="Z60" s="158">
        <v>0</v>
      </c>
    </row>
    <row r="61" spans="1:26" ht="14.45">
      <c r="A61" s="75" t="s">
        <v>211</v>
      </c>
      <c r="B61" s="75" t="s">
        <v>102</v>
      </c>
      <c r="C61" s="78">
        <v>124770</v>
      </c>
      <c r="D61" s="157">
        <v>11190</v>
      </c>
      <c r="E61" s="156">
        <v>338</v>
      </c>
      <c r="F61" s="156">
        <v>2567</v>
      </c>
      <c r="G61" s="156">
        <v>0</v>
      </c>
      <c r="H61" s="156">
        <v>510</v>
      </c>
      <c r="I61" s="156">
        <v>463</v>
      </c>
      <c r="J61" s="156">
        <v>3878</v>
      </c>
      <c r="K61" s="157">
        <v>138142</v>
      </c>
      <c r="L61" s="158">
        <v>4161</v>
      </c>
      <c r="M61" s="158">
        <v>373</v>
      </c>
      <c r="N61" s="158">
        <v>2704</v>
      </c>
      <c r="O61" s="158">
        <v>153</v>
      </c>
      <c r="P61" s="158">
        <v>362</v>
      </c>
      <c r="Q61" s="158">
        <v>463</v>
      </c>
      <c r="R61" s="158">
        <v>0</v>
      </c>
      <c r="S61" s="158">
        <v>0</v>
      </c>
      <c r="T61" s="158">
        <v>106</v>
      </c>
      <c r="U61" s="158">
        <v>0</v>
      </c>
      <c r="V61" s="158">
        <v>0</v>
      </c>
      <c r="W61" s="158">
        <v>0</v>
      </c>
      <c r="X61" s="158">
        <v>0</v>
      </c>
      <c r="Y61" s="158">
        <v>0</v>
      </c>
      <c r="Z61" s="158">
        <v>0</v>
      </c>
    </row>
    <row r="62" spans="1:26" ht="14.45">
      <c r="A62" s="75" t="s">
        <v>103</v>
      </c>
      <c r="B62" s="75" t="s">
        <v>104</v>
      </c>
      <c r="C62" s="78">
        <v>33055</v>
      </c>
      <c r="D62" s="157">
        <v>1656</v>
      </c>
      <c r="E62" s="156">
        <v>203</v>
      </c>
      <c r="F62" s="156">
        <v>733</v>
      </c>
      <c r="G62" s="156">
        <v>0</v>
      </c>
      <c r="H62" s="156">
        <v>68</v>
      </c>
      <c r="I62" s="156">
        <v>89</v>
      </c>
      <c r="J62" s="156">
        <v>1093</v>
      </c>
      <c r="K62" s="157">
        <v>35991</v>
      </c>
      <c r="L62" s="158">
        <v>1099</v>
      </c>
      <c r="M62" s="158">
        <v>206</v>
      </c>
      <c r="N62" s="158">
        <v>765</v>
      </c>
      <c r="O62" s="158">
        <v>0</v>
      </c>
      <c r="P62" s="158">
        <v>68</v>
      </c>
      <c r="Q62" s="158">
        <v>0</v>
      </c>
      <c r="R62" s="158">
        <v>0</v>
      </c>
      <c r="S62" s="158">
        <v>0</v>
      </c>
      <c r="T62" s="158">
        <v>60</v>
      </c>
      <c r="U62" s="158">
        <v>0</v>
      </c>
      <c r="V62" s="158">
        <v>0</v>
      </c>
      <c r="W62" s="158">
        <v>0</v>
      </c>
      <c r="X62" s="158">
        <v>0</v>
      </c>
      <c r="Y62" s="158">
        <v>0</v>
      </c>
      <c r="Z62" s="158">
        <v>0</v>
      </c>
    </row>
    <row r="63" spans="1:26" ht="14.45">
      <c r="A63" s="75" t="s">
        <v>105</v>
      </c>
      <c r="B63" s="75" t="s">
        <v>106</v>
      </c>
      <c r="C63" s="78">
        <v>38840</v>
      </c>
      <c r="D63" s="157">
        <v>10284</v>
      </c>
      <c r="E63" s="156">
        <v>0</v>
      </c>
      <c r="F63" s="156">
        <v>971</v>
      </c>
      <c r="G63" s="156">
        <v>0</v>
      </c>
      <c r="H63" s="156">
        <v>0</v>
      </c>
      <c r="I63" s="156">
        <v>479</v>
      </c>
      <c r="J63" s="156">
        <v>1450</v>
      </c>
      <c r="K63" s="157">
        <v>40100</v>
      </c>
      <c r="L63" s="158">
        <v>1887</v>
      </c>
      <c r="M63" s="158">
        <v>0</v>
      </c>
      <c r="N63" s="158">
        <v>1626</v>
      </c>
      <c r="O63" s="158">
        <v>33</v>
      </c>
      <c r="P63" s="158">
        <v>0</v>
      </c>
      <c r="Q63" s="158">
        <v>228</v>
      </c>
      <c r="R63" s="158">
        <v>0</v>
      </c>
      <c r="S63" s="158">
        <v>0</v>
      </c>
      <c r="T63" s="158">
        <v>0</v>
      </c>
      <c r="U63" s="158">
        <v>0</v>
      </c>
      <c r="V63" s="158">
        <v>0</v>
      </c>
      <c r="W63" s="158">
        <v>0</v>
      </c>
      <c r="X63" s="158">
        <v>0</v>
      </c>
      <c r="Y63" s="158">
        <v>0</v>
      </c>
      <c r="Z63" s="158">
        <v>0</v>
      </c>
    </row>
    <row r="64" spans="1:26" ht="14.45">
      <c r="A64" s="75" t="s">
        <v>107</v>
      </c>
      <c r="B64" s="75" t="s">
        <v>74</v>
      </c>
      <c r="C64" s="78">
        <v>38880</v>
      </c>
      <c r="D64" s="157">
        <v>2215</v>
      </c>
      <c r="E64" s="156">
        <v>0</v>
      </c>
      <c r="F64" s="156">
        <v>972</v>
      </c>
      <c r="G64" s="156">
        <v>0</v>
      </c>
      <c r="H64" s="156">
        <v>0</v>
      </c>
      <c r="I64" s="156">
        <v>92</v>
      </c>
      <c r="J64" s="156">
        <v>1064</v>
      </c>
      <c r="K64" s="157">
        <v>41095</v>
      </c>
      <c r="L64" s="158">
        <v>1051</v>
      </c>
      <c r="M64" s="158">
        <v>0</v>
      </c>
      <c r="N64" s="158">
        <v>884</v>
      </c>
      <c r="O64" s="158">
        <v>0</v>
      </c>
      <c r="P64" s="158">
        <v>0</v>
      </c>
      <c r="Q64" s="158">
        <v>148</v>
      </c>
      <c r="R64" s="158">
        <v>0</v>
      </c>
      <c r="S64" s="158">
        <v>0</v>
      </c>
      <c r="T64" s="158">
        <v>19</v>
      </c>
      <c r="U64" s="158">
        <v>0</v>
      </c>
      <c r="V64" s="158">
        <v>0</v>
      </c>
      <c r="W64" s="158">
        <v>0</v>
      </c>
      <c r="X64" s="158">
        <v>0</v>
      </c>
      <c r="Y64" s="158">
        <v>0</v>
      </c>
      <c r="Z64" s="158">
        <v>0</v>
      </c>
    </row>
    <row r="65" spans="1:26" ht="14.45">
      <c r="A65" s="75" t="s">
        <v>212</v>
      </c>
      <c r="B65" s="75" t="s">
        <v>63</v>
      </c>
      <c r="C65" s="78">
        <v>21640</v>
      </c>
      <c r="D65" s="157">
        <v>0</v>
      </c>
      <c r="E65" s="156">
        <v>0</v>
      </c>
      <c r="F65" s="156">
        <v>535</v>
      </c>
      <c r="G65" s="156">
        <v>0</v>
      </c>
      <c r="H65" s="156">
        <v>6</v>
      </c>
      <c r="I65" s="156">
        <v>0</v>
      </c>
      <c r="J65" s="156">
        <v>541</v>
      </c>
      <c r="K65" s="157">
        <v>19280</v>
      </c>
      <c r="L65" s="158">
        <v>482</v>
      </c>
      <c r="M65" s="158">
        <v>0</v>
      </c>
      <c r="N65" s="158">
        <v>482</v>
      </c>
      <c r="O65" s="158">
        <v>0</v>
      </c>
      <c r="P65" s="158">
        <v>0</v>
      </c>
      <c r="Q65" s="158">
        <v>0</v>
      </c>
      <c r="R65" s="158">
        <v>0</v>
      </c>
      <c r="S65" s="158">
        <v>0</v>
      </c>
      <c r="T65" s="158">
        <v>0</v>
      </c>
      <c r="U65" s="158">
        <v>0</v>
      </c>
      <c r="V65" s="158">
        <v>0</v>
      </c>
      <c r="W65" s="158">
        <v>0</v>
      </c>
      <c r="X65" s="158">
        <v>0</v>
      </c>
      <c r="Y65" s="158">
        <v>0</v>
      </c>
      <c r="Z65" s="158">
        <v>0</v>
      </c>
    </row>
    <row r="66" spans="1:26" ht="14.45">
      <c r="A66" s="75" t="s">
        <v>108</v>
      </c>
      <c r="B66" s="75" t="s">
        <v>74</v>
      </c>
      <c r="C66" s="78">
        <v>41160</v>
      </c>
      <c r="D66" s="157">
        <v>1525</v>
      </c>
      <c r="E66" s="156">
        <v>0</v>
      </c>
      <c r="F66" s="156">
        <v>1029</v>
      </c>
      <c r="G66" s="156">
        <v>0</v>
      </c>
      <c r="H66" s="156">
        <v>0</v>
      </c>
      <c r="I66" s="156">
        <v>61</v>
      </c>
      <c r="J66" s="156">
        <v>1090</v>
      </c>
      <c r="K66" s="157">
        <v>43285</v>
      </c>
      <c r="L66" s="158">
        <v>1119</v>
      </c>
      <c r="M66" s="158">
        <v>0</v>
      </c>
      <c r="N66" s="158">
        <v>1025</v>
      </c>
      <c r="O66" s="158">
        <v>0</v>
      </c>
      <c r="P66" s="158">
        <v>0</v>
      </c>
      <c r="Q66" s="158">
        <v>85</v>
      </c>
      <c r="R66" s="158">
        <v>0</v>
      </c>
      <c r="S66" s="158">
        <v>0</v>
      </c>
      <c r="T66" s="158">
        <v>9</v>
      </c>
      <c r="U66" s="158">
        <v>0</v>
      </c>
      <c r="V66" s="158">
        <v>0</v>
      </c>
      <c r="W66" s="158">
        <v>0</v>
      </c>
      <c r="X66" s="158">
        <v>0</v>
      </c>
      <c r="Y66" s="158">
        <v>0</v>
      </c>
      <c r="Z66" s="158">
        <v>0</v>
      </c>
    </row>
    <row r="67" spans="1:26" ht="14.45">
      <c r="A67" s="75" t="s">
        <v>109</v>
      </c>
      <c r="B67" s="75" t="s">
        <v>104</v>
      </c>
      <c r="C67" s="78">
        <v>29455</v>
      </c>
      <c r="D67" s="157">
        <v>1656</v>
      </c>
      <c r="E67" s="156">
        <v>203</v>
      </c>
      <c r="F67" s="156">
        <v>643</v>
      </c>
      <c r="G67" s="156">
        <v>0</v>
      </c>
      <c r="H67" s="156">
        <v>68</v>
      </c>
      <c r="I67" s="156">
        <v>89</v>
      </c>
      <c r="J67" s="156">
        <v>1003</v>
      </c>
      <c r="K67" s="157">
        <v>31430.999999999996</v>
      </c>
      <c r="L67" s="158">
        <v>963</v>
      </c>
      <c r="M67" s="158">
        <v>178</v>
      </c>
      <c r="N67" s="158">
        <v>654</v>
      </c>
      <c r="O67" s="158">
        <v>0</v>
      </c>
      <c r="P67" s="158">
        <v>68</v>
      </c>
      <c r="Q67" s="158">
        <v>0</v>
      </c>
      <c r="R67" s="158">
        <v>0</v>
      </c>
      <c r="S67" s="158">
        <v>0</v>
      </c>
      <c r="T67" s="158">
        <v>63</v>
      </c>
      <c r="U67" s="158">
        <v>0</v>
      </c>
      <c r="V67" s="158">
        <v>0</v>
      </c>
      <c r="W67" s="158">
        <v>0</v>
      </c>
      <c r="X67" s="158">
        <v>0</v>
      </c>
      <c r="Y67" s="158">
        <v>0</v>
      </c>
      <c r="Z67" s="158">
        <v>0</v>
      </c>
    </row>
    <row r="68" spans="1:26" ht="14.45">
      <c r="A68" s="75" t="s">
        <v>213</v>
      </c>
      <c r="B68" s="75" t="s">
        <v>63</v>
      </c>
      <c r="C68" s="78">
        <v>19520</v>
      </c>
      <c r="D68" s="157">
        <v>1400</v>
      </c>
      <c r="E68" s="156">
        <v>0</v>
      </c>
      <c r="F68" s="156">
        <v>459</v>
      </c>
      <c r="G68" s="156">
        <v>0</v>
      </c>
      <c r="H68" s="156">
        <v>29</v>
      </c>
      <c r="I68" s="156">
        <v>70</v>
      </c>
      <c r="J68" s="156">
        <v>558</v>
      </c>
      <c r="K68" s="157">
        <v>21640</v>
      </c>
      <c r="L68" s="158">
        <v>576</v>
      </c>
      <c r="M68" s="158">
        <v>0</v>
      </c>
      <c r="N68" s="158">
        <v>477</v>
      </c>
      <c r="O68" s="158">
        <v>0</v>
      </c>
      <c r="P68" s="158">
        <v>29</v>
      </c>
      <c r="Q68" s="158">
        <v>0</v>
      </c>
      <c r="R68" s="158">
        <v>0</v>
      </c>
      <c r="S68" s="158">
        <v>0</v>
      </c>
      <c r="T68" s="158">
        <v>70</v>
      </c>
      <c r="U68" s="158">
        <v>0</v>
      </c>
      <c r="V68" s="158">
        <v>0</v>
      </c>
      <c r="W68" s="158">
        <v>0</v>
      </c>
      <c r="X68" s="158">
        <v>0</v>
      </c>
      <c r="Y68" s="158">
        <v>0</v>
      </c>
      <c r="Z68" s="158">
        <v>0</v>
      </c>
    </row>
    <row r="69" spans="1:26" ht="14.45">
      <c r="A69" s="75" t="s">
        <v>110</v>
      </c>
      <c r="B69" s="75" t="s">
        <v>111</v>
      </c>
      <c r="C69" s="78">
        <v>39520</v>
      </c>
      <c r="D69" s="157">
        <v>5330</v>
      </c>
      <c r="E69" s="156">
        <v>0</v>
      </c>
      <c r="F69" s="156">
        <v>587</v>
      </c>
      <c r="G69" s="156">
        <v>401</v>
      </c>
      <c r="H69" s="156">
        <v>0</v>
      </c>
      <c r="I69" s="156">
        <v>246</v>
      </c>
      <c r="J69" s="156">
        <v>1234</v>
      </c>
      <c r="K69" s="157">
        <v>44850</v>
      </c>
      <c r="L69" s="158">
        <v>1488</v>
      </c>
      <c r="M69" s="158">
        <v>0</v>
      </c>
      <c r="N69" s="158">
        <v>549</v>
      </c>
      <c r="O69" s="158">
        <v>470</v>
      </c>
      <c r="P69" s="158">
        <v>0</v>
      </c>
      <c r="Q69" s="158">
        <v>88</v>
      </c>
      <c r="R69" s="158">
        <v>0</v>
      </c>
      <c r="S69" s="158">
        <v>0</v>
      </c>
      <c r="T69" s="158">
        <v>381</v>
      </c>
      <c r="U69" s="158">
        <v>0</v>
      </c>
      <c r="V69" s="158">
        <v>0</v>
      </c>
      <c r="W69" s="158">
        <v>0</v>
      </c>
      <c r="X69" s="158">
        <v>0</v>
      </c>
      <c r="Y69" s="158">
        <v>0</v>
      </c>
      <c r="Z69" s="158">
        <v>0</v>
      </c>
    </row>
    <row r="70" spans="1:26" ht="14.45">
      <c r="A70" s="75" t="s">
        <v>214</v>
      </c>
      <c r="B70" s="75" t="s">
        <v>60</v>
      </c>
      <c r="C70" s="78">
        <v>23600</v>
      </c>
      <c r="D70" s="157">
        <v>4715</v>
      </c>
      <c r="E70" s="156">
        <v>0</v>
      </c>
      <c r="F70" s="156">
        <v>514</v>
      </c>
      <c r="G70" s="156">
        <v>0</v>
      </c>
      <c r="H70" s="156">
        <v>76</v>
      </c>
      <c r="I70" s="156">
        <v>205</v>
      </c>
      <c r="J70" s="156">
        <v>795</v>
      </c>
      <c r="K70" s="157">
        <v>28315</v>
      </c>
      <c r="L70" s="158">
        <v>750</v>
      </c>
      <c r="M70" s="158">
        <v>0</v>
      </c>
      <c r="N70" s="158">
        <v>468</v>
      </c>
      <c r="O70" s="158">
        <v>0</v>
      </c>
      <c r="P70" s="158">
        <v>74</v>
      </c>
      <c r="Q70" s="158">
        <v>124</v>
      </c>
      <c r="R70" s="158">
        <v>0</v>
      </c>
      <c r="S70" s="158">
        <v>0</v>
      </c>
      <c r="T70" s="158">
        <v>84</v>
      </c>
      <c r="U70" s="158">
        <v>0</v>
      </c>
      <c r="V70" s="158">
        <v>0</v>
      </c>
      <c r="W70" s="158">
        <v>0</v>
      </c>
      <c r="X70" s="158">
        <v>0</v>
      </c>
      <c r="Y70" s="158">
        <v>0</v>
      </c>
      <c r="Z70" s="158">
        <v>0</v>
      </c>
    </row>
    <row r="71" spans="1:26" ht="14.45">
      <c r="A71" s="75" t="s">
        <v>114</v>
      </c>
      <c r="B71" s="75" t="s">
        <v>63</v>
      </c>
      <c r="C71" s="78">
        <v>22360</v>
      </c>
      <c r="D71" s="157">
        <v>708</v>
      </c>
      <c r="E71" s="156">
        <v>96</v>
      </c>
      <c r="F71" s="156">
        <v>447</v>
      </c>
      <c r="G71" s="156">
        <v>0</v>
      </c>
      <c r="H71" s="156">
        <v>100</v>
      </c>
      <c r="I71" s="156">
        <v>32</v>
      </c>
      <c r="J71" s="156">
        <v>675</v>
      </c>
      <c r="K71" s="157">
        <v>17575</v>
      </c>
      <c r="L71" s="158">
        <v>449</v>
      </c>
      <c r="M71" s="158">
        <v>11</v>
      </c>
      <c r="N71" s="158">
        <v>419</v>
      </c>
      <c r="O71" s="158">
        <v>17</v>
      </c>
      <c r="P71" s="158">
        <v>2</v>
      </c>
      <c r="Q71" s="158">
        <v>0</v>
      </c>
      <c r="R71" s="158">
        <v>0</v>
      </c>
      <c r="S71" s="158">
        <v>0</v>
      </c>
      <c r="T71" s="158">
        <v>0</v>
      </c>
      <c r="U71" s="158">
        <v>0</v>
      </c>
      <c r="V71" s="158">
        <v>0</v>
      </c>
      <c r="W71" s="158">
        <v>0</v>
      </c>
      <c r="X71" s="158">
        <v>0</v>
      </c>
      <c r="Y71" s="158">
        <v>0</v>
      </c>
      <c r="Z71" s="158">
        <v>0</v>
      </c>
    </row>
    <row r="72" spans="1:26" ht="14.45">
      <c r="A72" s="75" t="s">
        <v>115</v>
      </c>
      <c r="B72" s="75" t="s">
        <v>65</v>
      </c>
      <c r="C72" s="78">
        <v>54280</v>
      </c>
      <c r="D72" s="157">
        <v>4829</v>
      </c>
      <c r="E72" s="156">
        <v>0</v>
      </c>
      <c r="F72" s="156">
        <v>1341</v>
      </c>
      <c r="G72" s="156">
        <v>0</v>
      </c>
      <c r="H72" s="156">
        <v>16</v>
      </c>
      <c r="I72" s="156">
        <v>172</v>
      </c>
      <c r="J72" s="156">
        <v>1529</v>
      </c>
      <c r="K72" s="157">
        <v>59109</v>
      </c>
      <c r="L72" s="158">
        <v>1518.85</v>
      </c>
      <c r="M72" s="158">
        <v>0</v>
      </c>
      <c r="N72" s="158">
        <v>1321.85</v>
      </c>
      <c r="O72" s="158">
        <v>0</v>
      </c>
      <c r="P72" s="158">
        <v>20</v>
      </c>
      <c r="Q72" s="158">
        <v>73</v>
      </c>
      <c r="R72" s="158">
        <v>0</v>
      </c>
      <c r="S72" s="158">
        <v>25</v>
      </c>
      <c r="T72" s="158">
        <v>0</v>
      </c>
      <c r="U72" s="158">
        <v>0</v>
      </c>
      <c r="V72" s="158">
        <v>79</v>
      </c>
      <c r="W72" s="158">
        <v>0</v>
      </c>
      <c r="X72" s="158">
        <v>0</v>
      </c>
      <c r="Y72" s="158">
        <v>0</v>
      </c>
      <c r="Z72" s="158">
        <v>0</v>
      </c>
    </row>
    <row r="73" spans="1:26" ht="14.45">
      <c r="A73" s="75" t="s">
        <v>239</v>
      </c>
      <c r="B73" s="75" t="s">
        <v>240</v>
      </c>
      <c r="C73" s="78">
        <v>11640</v>
      </c>
      <c r="D73" s="157">
        <v>0</v>
      </c>
      <c r="E73" s="156">
        <v>104</v>
      </c>
      <c r="F73" s="156">
        <v>173</v>
      </c>
      <c r="G73" s="156">
        <v>20</v>
      </c>
      <c r="H73" s="156">
        <v>85</v>
      </c>
      <c r="I73" s="156">
        <v>0</v>
      </c>
      <c r="J73" s="156">
        <v>382</v>
      </c>
      <c r="K73" s="157">
        <v>11640</v>
      </c>
      <c r="L73" s="158">
        <v>291</v>
      </c>
      <c r="M73" s="158">
        <v>0</v>
      </c>
      <c r="N73" s="158">
        <v>288</v>
      </c>
      <c r="O73" s="158">
        <v>0</v>
      </c>
      <c r="P73" s="158">
        <v>3</v>
      </c>
      <c r="Q73" s="158">
        <v>0</v>
      </c>
      <c r="R73" s="158">
        <v>0</v>
      </c>
      <c r="S73" s="158">
        <v>0</v>
      </c>
      <c r="T73" s="158">
        <v>0</v>
      </c>
      <c r="U73" s="158">
        <v>0</v>
      </c>
      <c r="V73" s="158">
        <v>0</v>
      </c>
      <c r="W73" s="158">
        <v>0</v>
      </c>
      <c r="X73" s="158">
        <v>0</v>
      </c>
      <c r="Y73" s="158">
        <v>0</v>
      </c>
      <c r="Z73" s="158">
        <v>0</v>
      </c>
    </row>
    <row r="74" spans="1:26" ht="14.45">
      <c r="A74" s="75" t="s">
        <v>117</v>
      </c>
      <c r="B74" s="75" t="s">
        <v>118</v>
      </c>
      <c r="C74" s="78">
        <v>44920</v>
      </c>
      <c r="D74" s="157">
        <v>0</v>
      </c>
      <c r="E74" s="156">
        <v>0</v>
      </c>
      <c r="F74" s="156">
        <v>1123</v>
      </c>
      <c r="G74" s="156">
        <v>0</v>
      </c>
      <c r="H74" s="156">
        <v>0</v>
      </c>
      <c r="I74" s="156">
        <v>0</v>
      </c>
      <c r="J74" s="156">
        <v>1123</v>
      </c>
      <c r="K74" s="157">
        <v>47400</v>
      </c>
      <c r="L74" s="158">
        <v>1186</v>
      </c>
      <c r="M74" s="158">
        <v>0</v>
      </c>
      <c r="N74" s="158">
        <v>1186</v>
      </c>
      <c r="O74" s="158">
        <v>0</v>
      </c>
      <c r="P74" s="158">
        <v>0</v>
      </c>
      <c r="Q74" s="158">
        <v>0</v>
      </c>
      <c r="R74" s="158">
        <v>0</v>
      </c>
      <c r="S74" s="158">
        <v>0</v>
      </c>
      <c r="T74" s="158">
        <v>0</v>
      </c>
      <c r="U74" s="158">
        <v>0</v>
      </c>
      <c r="V74" s="158">
        <v>0</v>
      </c>
      <c r="W74" s="158">
        <v>0</v>
      </c>
      <c r="X74" s="158">
        <v>0</v>
      </c>
      <c r="Y74" s="158">
        <v>0</v>
      </c>
      <c r="Z74" s="158">
        <v>0</v>
      </c>
    </row>
    <row r="75" spans="1:26" ht="14.45">
      <c r="A75" s="75" t="s">
        <v>121</v>
      </c>
      <c r="B75" s="75" t="s">
        <v>63</v>
      </c>
      <c r="C75" s="78">
        <v>30360</v>
      </c>
      <c r="D75" s="157">
        <v>2340</v>
      </c>
      <c r="E75" s="156">
        <v>0</v>
      </c>
      <c r="F75" s="156">
        <v>718</v>
      </c>
      <c r="G75" s="156">
        <v>0</v>
      </c>
      <c r="H75" s="156">
        <v>41</v>
      </c>
      <c r="I75" s="156">
        <v>117</v>
      </c>
      <c r="J75" s="156">
        <v>876</v>
      </c>
      <c r="K75" s="157">
        <v>34460</v>
      </c>
      <c r="L75" s="158">
        <v>920</v>
      </c>
      <c r="M75" s="158">
        <v>0</v>
      </c>
      <c r="N75" s="158">
        <v>762</v>
      </c>
      <c r="O75" s="158">
        <v>0</v>
      </c>
      <c r="P75" s="158">
        <v>41</v>
      </c>
      <c r="Q75" s="158">
        <v>0</v>
      </c>
      <c r="R75" s="158">
        <v>0</v>
      </c>
      <c r="S75" s="158">
        <v>0</v>
      </c>
      <c r="T75" s="158">
        <v>117</v>
      </c>
      <c r="U75" s="158">
        <v>0</v>
      </c>
      <c r="V75" s="158">
        <v>0</v>
      </c>
      <c r="W75" s="158">
        <v>0</v>
      </c>
      <c r="X75" s="158">
        <v>0</v>
      </c>
      <c r="Y75" s="158">
        <v>0</v>
      </c>
      <c r="Z75" s="158">
        <v>0</v>
      </c>
    </row>
    <row r="76" spans="1:26" ht="14.45">
      <c r="A76" s="75" t="s">
        <v>122</v>
      </c>
      <c r="B76" s="75" t="s">
        <v>52</v>
      </c>
      <c r="C76" s="78">
        <v>15785</v>
      </c>
      <c r="D76" s="157">
        <v>1699</v>
      </c>
      <c r="E76" s="156">
        <v>165</v>
      </c>
      <c r="F76" s="156">
        <v>0</v>
      </c>
      <c r="G76" s="156">
        <v>338</v>
      </c>
      <c r="H76" s="156">
        <v>36</v>
      </c>
      <c r="I76" s="156">
        <v>81</v>
      </c>
      <c r="J76" s="156">
        <v>620</v>
      </c>
      <c r="K76" s="157">
        <v>17484</v>
      </c>
      <c r="L76" s="158">
        <v>686</v>
      </c>
      <c r="M76" s="158">
        <v>181</v>
      </c>
      <c r="N76" s="158">
        <v>0</v>
      </c>
      <c r="O76" s="158">
        <v>352</v>
      </c>
      <c r="P76" s="158">
        <v>48</v>
      </c>
      <c r="Q76" s="158">
        <v>36</v>
      </c>
      <c r="R76" s="158">
        <v>0</v>
      </c>
      <c r="S76" s="158">
        <v>0</v>
      </c>
      <c r="T76" s="158">
        <v>45</v>
      </c>
      <c r="U76" s="158">
        <v>24</v>
      </c>
      <c r="V76" s="158">
        <v>0</v>
      </c>
      <c r="W76" s="158">
        <v>0</v>
      </c>
      <c r="X76" s="158">
        <v>0</v>
      </c>
      <c r="Y76" s="158">
        <v>0</v>
      </c>
      <c r="Z76" s="158">
        <v>0</v>
      </c>
    </row>
    <row r="77" spans="1:26" ht="14.45">
      <c r="A77" s="75" t="s">
        <v>241</v>
      </c>
      <c r="B77" s="75" t="s">
        <v>65</v>
      </c>
      <c r="C77" s="78">
        <v>5920</v>
      </c>
      <c r="D77" s="157">
        <v>0</v>
      </c>
      <c r="E77" s="156">
        <v>0</v>
      </c>
      <c r="F77" s="156">
        <v>148</v>
      </c>
      <c r="G77" s="156">
        <v>0</v>
      </c>
      <c r="H77" s="156">
        <v>0</v>
      </c>
      <c r="I77" s="156">
        <v>0</v>
      </c>
      <c r="J77" s="156">
        <v>148</v>
      </c>
      <c r="K77" s="157">
        <v>5980</v>
      </c>
      <c r="L77" s="158">
        <v>150</v>
      </c>
      <c r="M77" s="158">
        <v>0</v>
      </c>
      <c r="N77" s="158">
        <v>150</v>
      </c>
      <c r="O77" s="158">
        <v>0</v>
      </c>
      <c r="P77" s="158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58">
        <v>0</v>
      </c>
      <c r="Y77" s="158">
        <v>0</v>
      </c>
      <c r="Z77" s="158">
        <v>0</v>
      </c>
    </row>
    <row r="78" spans="1:26" ht="14.45">
      <c r="A78" s="75" t="s">
        <v>123</v>
      </c>
      <c r="B78" s="75" t="s">
        <v>40</v>
      </c>
      <c r="C78" s="78">
        <v>30185</v>
      </c>
      <c r="D78" s="157">
        <v>2002</v>
      </c>
      <c r="E78" s="156">
        <v>293</v>
      </c>
      <c r="F78" s="156">
        <v>300</v>
      </c>
      <c r="G78" s="156">
        <v>293</v>
      </c>
      <c r="H78" s="156">
        <v>125</v>
      </c>
      <c r="I78" s="156">
        <v>110</v>
      </c>
      <c r="J78" s="156">
        <v>1121</v>
      </c>
      <c r="K78" s="157">
        <v>30987</v>
      </c>
      <c r="L78" s="158">
        <v>1130</v>
      </c>
      <c r="M78" s="158">
        <v>293</v>
      </c>
      <c r="N78" s="158">
        <v>298</v>
      </c>
      <c r="O78" s="158">
        <v>295</v>
      </c>
      <c r="P78" s="158">
        <v>95</v>
      </c>
      <c r="Q78" s="158">
        <v>0</v>
      </c>
      <c r="R78" s="158">
        <v>0</v>
      </c>
      <c r="S78" s="158">
        <v>38</v>
      </c>
      <c r="T78" s="158">
        <v>80</v>
      </c>
      <c r="U78" s="158">
        <v>31</v>
      </c>
      <c r="V78" s="158">
        <v>0</v>
      </c>
      <c r="W78" s="158">
        <v>0</v>
      </c>
      <c r="X78" s="158">
        <v>0</v>
      </c>
      <c r="Y78" s="158">
        <v>0</v>
      </c>
      <c r="Z78" s="158">
        <v>0</v>
      </c>
    </row>
    <row r="79" spans="1:26" ht="14.45">
      <c r="A79" s="75" t="s">
        <v>215</v>
      </c>
      <c r="B79" s="75" t="s">
        <v>98</v>
      </c>
      <c r="C79" s="78">
        <v>26575</v>
      </c>
      <c r="D79" s="157">
        <v>2852</v>
      </c>
      <c r="E79" s="156">
        <v>451</v>
      </c>
      <c r="F79" s="156">
        <v>130</v>
      </c>
      <c r="G79" s="156">
        <v>356</v>
      </c>
      <c r="H79" s="156">
        <v>122</v>
      </c>
      <c r="I79" s="156">
        <v>124</v>
      </c>
      <c r="J79" s="156">
        <v>1183</v>
      </c>
      <c r="K79" s="157">
        <v>29427</v>
      </c>
      <c r="L79" s="158">
        <v>1193</v>
      </c>
      <c r="M79" s="158">
        <v>451</v>
      </c>
      <c r="N79" s="158">
        <v>130</v>
      </c>
      <c r="O79" s="158">
        <v>356</v>
      </c>
      <c r="P79" s="158">
        <v>122</v>
      </c>
      <c r="Q79" s="158">
        <v>83</v>
      </c>
      <c r="R79" s="158">
        <v>0</v>
      </c>
      <c r="S79" s="158">
        <v>26</v>
      </c>
      <c r="T79" s="158">
        <v>25</v>
      </c>
      <c r="U79" s="158">
        <v>0</v>
      </c>
      <c r="V79" s="158">
        <v>0</v>
      </c>
      <c r="W79" s="158">
        <v>0</v>
      </c>
      <c r="X79" s="158">
        <v>0</v>
      </c>
      <c r="Y79" s="158">
        <v>0</v>
      </c>
      <c r="Z79" s="158">
        <v>0</v>
      </c>
    </row>
    <row r="80" spans="1:26" ht="14.45">
      <c r="A80" s="75" t="s">
        <v>216</v>
      </c>
      <c r="B80" s="75" t="s">
        <v>79</v>
      </c>
      <c r="C80" s="78">
        <v>21960</v>
      </c>
      <c r="D80" s="157">
        <v>10300</v>
      </c>
      <c r="E80" s="156">
        <v>0</v>
      </c>
      <c r="F80" s="156">
        <v>549</v>
      </c>
      <c r="G80" s="156">
        <v>0</v>
      </c>
      <c r="H80" s="156">
        <v>0</v>
      </c>
      <c r="I80" s="156">
        <v>412</v>
      </c>
      <c r="J80" s="156">
        <v>961</v>
      </c>
      <c r="K80" s="157">
        <v>33260</v>
      </c>
      <c r="L80" s="158">
        <v>1300</v>
      </c>
      <c r="M80" s="158">
        <v>48</v>
      </c>
      <c r="N80" s="158">
        <v>588</v>
      </c>
      <c r="O80" s="158">
        <v>24</v>
      </c>
      <c r="P80" s="158">
        <v>0</v>
      </c>
      <c r="Q80" s="158">
        <v>640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58">
        <v>0</v>
      </c>
      <c r="Y80" s="158">
        <v>0</v>
      </c>
      <c r="Z80" s="158">
        <v>0</v>
      </c>
    </row>
    <row r="81" spans="1:26">
      <c r="K81" s="76"/>
    </row>
    <row r="82" spans="1:26" ht="13.5">
      <c r="A82" s="72" t="s">
        <v>242</v>
      </c>
      <c r="J82" s="77"/>
      <c r="L82" s="77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4" spans="1:26" ht="13.5">
      <c r="K84" s="76"/>
      <c r="L84" s="77"/>
      <c r="M84" s="74"/>
      <c r="O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3.5">
      <c r="K85" s="76"/>
      <c r="M85" s="74"/>
      <c r="O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</sheetData>
  <autoFilter ref="A1:P80" xr:uid="{00000000-0009-0000-0000-000001000000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78"/>
  <sheetViews>
    <sheetView zoomScaleNormal="100" workbookViewId="0"/>
  </sheetViews>
  <sheetFormatPr defaultRowHeight="13.5"/>
  <cols>
    <col min="1" max="1" width="44.42578125" customWidth="1"/>
    <col min="2" max="2" width="22.42578125" bestFit="1" customWidth="1"/>
    <col min="3" max="3" width="15.7109375" customWidth="1"/>
    <col min="4" max="4" width="15.140625" customWidth="1"/>
    <col min="5" max="5" width="9.42578125" customWidth="1"/>
    <col min="6" max="6" width="10.140625" customWidth="1"/>
    <col min="7" max="7" width="15.42578125" customWidth="1"/>
    <col min="8" max="8" width="10" customWidth="1"/>
    <col min="9" max="9" width="15.42578125" customWidth="1"/>
    <col min="10" max="10" width="11.42578125" customWidth="1"/>
    <col min="11" max="11" width="12.5703125" customWidth="1"/>
    <col min="12" max="12" width="15.7109375" customWidth="1"/>
    <col min="13" max="13" width="12.85546875" customWidth="1"/>
    <col min="14" max="14" width="13.5703125" customWidth="1"/>
  </cols>
  <sheetData>
    <row r="1" spans="1:14" ht="58.5" customHeight="1">
      <c r="A1" s="64" t="s">
        <v>243</v>
      </c>
      <c r="B1" s="64" t="s">
        <v>244</v>
      </c>
      <c r="C1" s="64" t="s">
        <v>182</v>
      </c>
      <c r="D1" s="64" t="s">
        <v>184</v>
      </c>
      <c r="E1" s="64" t="s">
        <v>185</v>
      </c>
      <c r="F1" s="64" t="s">
        <v>186</v>
      </c>
      <c r="G1" s="64" t="s">
        <v>245</v>
      </c>
      <c r="H1" s="64" t="s">
        <v>188</v>
      </c>
      <c r="I1" s="64" t="s">
        <v>12</v>
      </c>
      <c r="J1" s="64" t="s">
        <v>13</v>
      </c>
      <c r="K1" s="64" t="s">
        <v>246</v>
      </c>
      <c r="L1" s="64" t="s">
        <v>247</v>
      </c>
      <c r="M1" s="64" t="s">
        <v>248</v>
      </c>
      <c r="N1" s="64" t="s">
        <v>249</v>
      </c>
    </row>
    <row r="2" spans="1:14">
      <c r="A2" s="66" t="s">
        <v>160</v>
      </c>
      <c r="B2" s="66" t="s">
        <v>33</v>
      </c>
      <c r="C2" s="71">
        <v>13800</v>
      </c>
      <c r="D2" s="68">
        <v>345</v>
      </c>
      <c r="E2" s="68">
        <v>0</v>
      </c>
      <c r="F2" s="68">
        <v>0</v>
      </c>
      <c r="G2" s="71">
        <v>40</v>
      </c>
      <c r="H2" s="68">
        <v>345</v>
      </c>
      <c r="I2" s="71">
        <v>14880</v>
      </c>
      <c r="J2" s="68">
        <v>372</v>
      </c>
      <c r="K2" s="68">
        <v>0</v>
      </c>
      <c r="L2" s="68">
        <v>372</v>
      </c>
      <c r="M2" s="68">
        <v>0</v>
      </c>
      <c r="N2" s="68">
        <v>0</v>
      </c>
    </row>
    <row r="3" spans="1:14">
      <c r="A3" s="66" t="s">
        <v>250</v>
      </c>
      <c r="B3" s="66" t="s">
        <v>33</v>
      </c>
      <c r="C3" s="71">
        <v>29920</v>
      </c>
      <c r="D3" s="68">
        <v>748</v>
      </c>
      <c r="E3" s="68">
        <v>0</v>
      </c>
      <c r="F3" s="68">
        <v>0</v>
      </c>
      <c r="G3" s="71">
        <v>40</v>
      </c>
      <c r="H3" s="68">
        <v>748</v>
      </c>
      <c r="I3" s="71">
        <v>29920</v>
      </c>
      <c r="J3" s="68">
        <v>803</v>
      </c>
      <c r="K3" s="68">
        <v>0</v>
      </c>
      <c r="L3" s="68">
        <v>803</v>
      </c>
      <c r="M3" s="68">
        <v>0</v>
      </c>
      <c r="N3" s="68">
        <v>0</v>
      </c>
    </row>
    <row r="4" spans="1:14">
      <c r="A4" s="66" t="s">
        <v>162</v>
      </c>
      <c r="B4" s="66" t="s">
        <v>60</v>
      </c>
      <c r="C4" s="71">
        <v>5280</v>
      </c>
      <c r="D4" s="68">
        <v>132</v>
      </c>
      <c r="E4" s="68">
        <v>0</v>
      </c>
      <c r="F4" s="68">
        <v>0</v>
      </c>
      <c r="G4" s="71">
        <v>40</v>
      </c>
      <c r="H4" s="68">
        <v>132</v>
      </c>
      <c r="I4" s="71">
        <v>5280</v>
      </c>
      <c r="J4" s="68">
        <v>132</v>
      </c>
      <c r="K4" s="68">
        <v>0</v>
      </c>
      <c r="L4" s="68">
        <v>132</v>
      </c>
      <c r="M4" s="68">
        <v>0</v>
      </c>
      <c r="N4" s="68">
        <v>0</v>
      </c>
    </row>
    <row r="5" spans="1:14">
      <c r="A5" s="66" t="s">
        <v>36</v>
      </c>
      <c r="B5" s="66" t="s">
        <v>37</v>
      </c>
      <c r="C5" s="71">
        <v>19360</v>
      </c>
      <c r="D5" s="68">
        <v>484</v>
      </c>
      <c r="E5" s="68">
        <v>0</v>
      </c>
      <c r="F5" s="68">
        <v>0</v>
      </c>
      <c r="G5" s="71">
        <v>40</v>
      </c>
      <c r="H5" s="68">
        <v>484</v>
      </c>
      <c r="I5" s="71">
        <v>19360</v>
      </c>
      <c r="J5" s="68">
        <v>484</v>
      </c>
      <c r="K5" s="68">
        <v>0</v>
      </c>
      <c r="L5" s="68">
        <v>484</v>
      </c>
      <c r="M5" s="68">
        <v>0</v>
      </c>
      <c r="N5" s="68">
        <v>0</v>
      </c>
    </row>
    <row r="6" spans="1:14">
      <c r="A6" s="66" t="s">
        <v>39</v>
      </c>
      <c r="B6" s="66" t="s">
        <v>40</v>
      </c>
      <c r="C6" s="71">
        <v>19200</v>
      </c>
      <c r="D6" s="68">
        <v>480</v>
      </c>
      <c r="E6" s="68">
        <v>0</v>
      </c>
      <c r="F6" s="68">
        <v>0</v>
      </c>
      <c r="G6" s="71">
        <v>40</v>
      </c>
      <c r="H6" s="68">
        <v>480</v>
      </c>
      <c r="I6" s="71">
        <v>18320</v>
      </c>
      <c r="J6" s="68">
        <v>458</v>
      </c>
      <c r="K6" s="68">
        <v>0</v>
      </c>
      <c r="L6" s="68">
        <v>458</v>
      </c>
      <c r="M6" s="68">
        <v>0</v>
      </c>
      <c r="N6" s="68">
        <v>0</v>
      </c>
    </row>
    <row r="7" spans="1:14">
      <c r="A7" s="66" t="s">
        <v>221</v>
      </c>
      <c r="B7" s="66" t="s">
        <v>222</v>
      </c>
      <c r="C7" s="71">
        <v>22880</v>
      </c>
      <c r="D7" s="68">
        <v>450</v>
      </c>
      <c r="E7" s="68">
        <v>0</v>
      </c>
      <c r="F7" s="68">
        <v>122</v>
      </c>
      <c r="G7" s="71">
        <v>40</v>
      </c>
      <c r="H7" s="68">
        <v>572</v>
      </c>
      <c r="I7" s="71">
        <v>21680</v>
      </c>
      <c r="J7" s="68">
        <v>542</v>
      </c>
      <c r="K7" s="68">
        <v>0</v>
      </c>
      <c r="L7" s="68">
        <v>458</v>
      </c>
      <c r="M7" s="68">
        <v>0</v>
      </c>
      <c r="N7" s="68">
        <v>84</v>
      </c>
    </row>
    <row r="8" spans="1:14">
      <c r="A8" s="66" t="s">
        <v>223</v>
      </c>
      <c r="B8" s="66" t="s">
        <v>33</v>
      </c>
      <c r="C8" s="71">
        <v>22880</v>
      </c>
      <c r="D8" s="68">
        <v>572</v>
      </c>
      <c r="E8" s="68">
        <v>0</v>
      </c>
      <c r="F8" s="68">
        <v>0</v>
      </c>
      <c r="G8" s="71">
        <v>40</v>
      </c>
      <c r="H8" s="68">
        <v>572</v>
      </c>
      <c r="I8" s="71">
        <v>22880</v>
      </c>
      <c r="J8" s="68">
        <v>572</v>
      </c>
      <c r="K8" s="68">
        <v>0</v>
      </c>
      <c r="L8" s="68">
        <v>572</v>
      </c>
      <c r="M8" s="68">
        <v>0</v>
      </c>
      <c r="N8" s="68">
        <v>0</v>
      </c>
    </row>
    <row r="9" spans="1:14">
      <c r="A9" s="66" t="s">
        <v>251</v>
      </c>
      <c r="B9" s="66" t="s">
        <v>63</v>
      </c>
      <c r="C9" s="71" t="s">
        <v>252</v>
      </c>
      <c r="D9" s="68" t="s">
        <v>252</v>
      </c>
      <c r="E9" s="68" t="s">
        <v>252</v>
      </c>
      <c r="F9" s="68" t="s">
        <v>252</v>
      </c>
      <c r="G9" s="71" t="s">
        <v>252</v>
      </c>
      <c r="H9" s="68" t="s">
        <v>252</v>
      </c>
      <c r="I9" s="71">
        <v>16200</v>
      </c>
      <c r="J9" s="68">
        <v>405</v>
      </c>
      <c r="K9" s="68">
        <v>0</v>
      </c>
      <c r="L9" s="68">
        <v>405</v>
      </c>
      <c r="M9" s="68">
        <v>0</v>
      </c>
      <c r="N9" s="68">
        <v>0</v>
      </c>
    </row>
    <row r="10" spans="1:14">
      <c r="A10" s="66" t="s">
        <v>164</v>
      </c>
      <c r="B10" s="66" t="s">
        <v>118</v>
      </c>
      <c r="C10" s="71">
        <v>32400</v>
      </c>
      <c r="D10" s="68">
        <v>0</v>
      </c>
      <c r="E10" s="68">
        <v>780</v>
      </c>
      <c r="F10" s="68">
        <v>30</v>
      </c>
      <c r="G10" s="71">
        <v>40</v>
      </c>
      <c r="H10" s="68">
        <v>810</v>
      </c>
      <c r="I10" s="71">
        <v>32800</v>
      </c>
      <c r="J10" s="68">
        <v>820</v>
      </c>
      <c r="K10" s="68">
        <v>0</v>
      </c>
      <c r="L10" s="68">
        <v>790</v>
      </c>
      <c r="M10" s="68">
        <v>0</v>
      </c>
      <c r="N10" s="68">
        <v>30</v>
      </c>
    </row>
    <row r="11" spans="1:14">
      <c r="A11" s="66" t="s">
        <v>165</v>
      </c>
      <c r="B11" s="66" t="s">
        <v>71</v>
      </c>
      <c r="C11" s="71">
        <v>15000</v>
      </c>
      <c r="D11" s="68">
        <v>235</v>
      </c>
      <c r="E11" s="68">
        <v>140</v>
      </c>
      <c r="F11" s="68">
        <v>0</v>
      </c>
      <c r="G11" s="71">
        <v>40</v>
      </c>
      <c r="H11" s="68">
        <v>375</v>
      </c>
      <c r="I11" s="71">
        <v>14480</v>
      </c>
      <c r="J11" s="68">
        <v>378</v>
      </c>
      <c r="K11" s="68">
        <v>0</v>
      </c>
      <c r="L11" s="68">
        <v>235</v>
      </c>
      <c r="M11" s="68">
        <v>143</v>
      </c>
      <c r="N11" s="68">
        <v>0</v>
      </c>
    </row>
    <row r="12" spans="1:14">
      <c r="A12" s="66" t="s">
        <v>142</v>
      </c>
      <c r="B12" s="66" t="s">
        <v>40</v>
      </c>
      <c r="C12" s="71">
        <v>32320</v>
      </c>
      <c r="D12" s="68">
        <v>808</v>
      </c>
      <c r="E12" s="68">
        <v>0</v>
      </c>
      <c r="F12" s="68">
        <v>0</v>
      </c>
      <c r="G12" s="71">
        <v>40</v>
      </c>
      <c r="H12" s="68">
        <v>808</v>
      </c>
      <c r="I12" s="71">
        <v>31600</v>
      </c>
      <c r="J12" s="68">
        <v>810</v>
      </c>
      <c r="K12" s="68">
        <v>0</v>
      </c>
      <c r="L12" s="68">
        <v>810</v>
      </c>
      <c r="M12" s="68">
        <v>0</v>
      </c>
      <c r="N12" s="68">
        <v>0</v>
      </c>
    </row>
    <row r="13" spans="1:14">
      <c r="A13" s="66" t="s">
        <v>143</v>
      </c>
      <c r="B13" s="66" t="s">
        <v>46</v>
      </c>
      <c r="C13" s="71">
        <v>19200</v>
      </c>
      <c r="D13" s="68">
        <v>460</v>
      </c>
      <c r="E13" s="68">
        <v>0</v>
      </c>
      <c r="F13" s="68">
        <v>20</v>
      </c>
      <c r="G13" s="71">
        <v>40</v>
      </c>
      <c r="H13" s="68">
        <v>480</v>
      </c>
      <c r="I13" s="71">
        <v>20240</v>
      </c>
      <c r="J13" s="68">
        <v>506</v>
      </c>
      <c r="K13" s="68">
        <v>0</v>
      </c>
      <c r="L13" s="68">
        <v>506</v>
      </c>
      <c r="M13" s="68">
        <v>0</v>
      </c>
      <c r="N13" s="68">
        <v>0</v>
      </c>
    </row>
    <row r="14" spans="1:14">
      <c r="A14" s="66" t="s">
        <v>144</v>
      </c>
      <c r="B14" s="66" t="s">
        <v>46</v>
      </c>
      <c r="C14" s="71">
        <v>32400</v>
      </c>
      <c r="D14" s="68">
        <v>712</v>
      </c>
      <c r="E14" s="68">
        <v>48</v>
      </c>
      <c r="F14" s="68">
        <v>50</v>
      </c>
      <c r="G14" s="71">
        <v>40</v>
      </c>
      <c r="H14" s="68">
        <v>810</v>
      </c>
      <c r="I14" s="71">
        <v>36840</v>
      </c>
      <c r="J14" s="68">
        <v>922</v>
      </c>
      <c r="K14" s="68">
        <v>0</v>
      </c>
      <c r="L14" s="68">
        <v>865</v>
      </c>
      <c r="M14" s="68">
        <v>0</v>
      </c>
      <c r="N14" s="68">
        <v>57</v>
      </c>
    </row>
    <row r="15" spans="1:14">
      <c r="A15" s="66" t="s">
        <v>47</v>
      </c>
      <c r="B15" s="66" t="s">
        <v>40</v>
      </c>
      <c r="C15" s="71">
        <v>24240</v>
      </c>
      <c r="D15" s="68">
        <v>506</v>
      </c>
      <c r="E15" s="68">
        <v>0</v>
      </c>
      <c r="F15" s="68">
        <v>100</v>
      </c>
      <c r="G15" s="71">
        <v>40</v>
      </c>
      <c r="H15" s="68">
        <v>606</v>
      </c>
      <c r="I15" s="71">
        <v>25880</v>
      </c>
      <c r="J15" s="68">
        <v>647</v>
      </c>
      <c r="K15" s="68">
        <v>0</v>
      </c>
      <c r="L15" s="68">
        <v>489</v>
      </c>
      <c r="M15" s="68">
        <v>70</v>
      </c>
      <c r="N15" s="68">
        <v>88</v>
      </c>
    </row>
    <row r="16" spans="1:14">
      <c r="A16" s="66" t="s">
        <v>48</v>
      </c>
      <c r="B16" s="66" t="s">
        <v>49</v>
      </c>
      <c r="C16" s="71">
        <v>27640</v>
      </c>
      <c r="D16" s="68">
        <v>681</v>
      </c>
      <c r="E16" s="68">
        <v>10</v>
      </c>
      <c r="F16" s="68">
        <v>0</v>
      </c>
      <c r="G16" s="71">
        <v>40</v>
      </c>
      <c r="H16" s="68">
        <v>691</v>
      </c>
      <c r="I16" s="71">
        <v>35560</v>
      </c>
      <c r="J16" s="68">
        <v>889</v>
      </c>
      <c r="K16" s="68">
        <v>0</v>
      </c>
      <c r="L16" s="68">
        <v>889</v>
      </c>
      <c r="M16" s="68">
        <v>0</v>
      </c>
      <c r="N16" s="68">
        <v>0</v>
      </c>
    </row>
    <row r="17" spans="1:14">
      <c r="A17" s="66" t="s">
        <v>51</v>
      </c>
      <c r="B17" s="66" t="s">
        <v>52</v>
      </c>
      <c r="C17" s="71">
        <v>10400</v>
      </c>
      <c r="D17" s="68">
        <v>80</v>
      </c>
      <c r="E17" s="68">
        <v>180</v>
      </c>
      <c r="F17" s="68">
        <v>0</v>
      </c>
      <c r="G17" s="71">
        <v>40</v>
      </c>
      <c r="H17" s="68">
        <v>260</v>
      </c>
      <c r="I17" s="71">
        <v>10400</v>
      </c>
      <c r="J17" s="68">
        <v>307</v>
      </c>
      <c r="K17" s="68">
        <v>0</v>
      </c>
      <c r="L17" s="68">
        <v>86</v>
      </c>
      <c r="M17" s="68">
        <v>221</v>
      </c>
      <c r="N17" s="68">
        <v>0</v>
      </c>
    </row>
    <row r="18" spans="1:14">
      <c r="A18" s="66" t="s">
        <v>224</v>
      </c>
      <c r="B18" s="66" t="s">
        <v>225</v>
      </c>
      <c r="C18" s="71">
        <v>24640</v>
      </c>
      <c r="D18" s="68">
        <v>616</v>
      </c>
      <c r="E18" s="68">
        <v>0</v>
      </c>
      <c r="F18" s="68">
        <v>0</v>
      </c>
      <c r="G18" s="71">
        <v>40</v>
      </c>
      <c r="H18" s="68">
        <v>616</v>
      </c>
      <c r="I18" s="71">
        <v>25520</v>
      </c>
      <c r="J18" s="68">
        <v>638</v>
      </c>
      <c r="K18" s="68">
        <v>0</v>
      </c>
      <c r="L18" s="68">
        <v>638</v>
      </c>
      <c r="M18" s="68">
        <v>0</v>
      </c>
      <c r="N18" s="68">
        <v>0</v>
      </c>
    </row>
    <row r="19" spans="1:14">
      <c r="A19" s="66" t="s">
        <v>253</v>
      </c>
      <c r="B19" s="66" t="s">
        <v>46</v>
      </c>
      <c r="C19" s="71">
        <v>36960</v>
      </c>
      <c r="D19" s="68">
        <v>924</v>
      </c>
      <c r="E19" s="68">
        <v>0</v>
      </c>
      <c r="F19" s="68">
        <v>0</v>
      </c>
      <c r="G19" s="71">
        <v>40</v>
      </c>
      <c r="H19" s="68">
        <v>924</v>
      </c>
      <c r="I19" s="71">
        <v>37520</v>
      </c>
      <c r="J19" s="68">
        <v>938</v>
      </c>
      <c r="K19" s="68">
        <v>0</v>
      </c>
      <c r="L19" s="68">
        <v>705</v>
      </c>
      <c r="M19" s="68">
        <v>233</v>
      </c>
      <c r="N19" s="68">
        <v>0</v>
      </c>
    </row>
    <row r="20" spans="1:14">
      <c r="A20" s="66" t="s">
        <v>54</v>
      </c>
      <c r="B20" s="66" t="s">
        <v>55</v>
      </c>
      <c r="C20" s="71">
        <v>12000</v>
      </c>
      <c r="D20" s="68">
        <v>275</v>
      </c>
      <c r="E20" s="68">
        <v>0</v>
      </c>
      <c r="F20" s="68">
        <v>25</v>
      </c>
      <c r="G20" s="71">
        <v>40</v>
      </c>
      <c r="H20" s="68">
        <v>300</v>
      </c>
      <c r="I20" s="71">
        <v>12000</v>
      </c>
      <c r="J20" s="68">
        <v>300</v>
      </c>
      <c r="K20" s="68">
        <v>0</v>
      </c>
      <c r="L20" s="68">
        <v>300</v>
      </c>
      <c r="M20" s="68">
        <v>0</v>
      </c>
      <c r="N20" s="68">
        <v>0</v>
      </c>
    </row>
    <row r="21" spans="1:14">
      <c r="A21" s="66" t="s">
        <v>193</v>
      </c>
      <c r="B21" s="66" t="s">
        <v>37</v>
      </c>
      <c r="C21" s="71">
        <v>21120</v>
      </c>
      <c r="D21" s="68">
        <v>528</v>
      </c>
      <c r="E21" s="68">
        <v>0</v>
      </c>
      <c r="F21" s="68">
        <v>0</v>
      </c>
      <c r="G21" s="71">
        <v>40</v>
      </c>
      <c r="H21" s="68">
        <v>528</v>
      </c>
      <c r="I21" s="71">
        <v>21960</v>
      </c>
      <c r="J21" s="68">
        <v>549</v>
      </c>
      <c r="K21" s="68">
        <v>0</v>
      </c>
      <c r="L21" s="68">
        <v>531</v>
      </c>
      <c r="M21" s="68">
        <v>18</v>
      </c>
      <c r="N21" s="68">
        <v>0</v>
      </c>
    </row>
    <row r="22" spans="1:14">
      <c r="A22" s="66" t="s">
        <v>56</v>
      </c>
      <c r="B22" s="66" t="s">
        <v>57</v>
      </c>
      <c r="C22" s="71">
        <v>10400</v>
      </c>
      <c r="D22" s="68">
        <v>260</v>
      </c>
      <c r="E22" s="68">
        <v>0</v>
      </c>
      <c r="F22" s="68">
        <v>0</v>
      </c>
      <c r="G22" s="71">
        <v>40</v>
      </c>
      <c r="H22" s="68">
        <v>260</v>
      </c>
      <c r="I22" s="71">
        <v>10080</v>
      </c>
      <c r="J22" s="68">
        <v>252</v>
      </c>
      <c r="K22" s="68">
        <v>0</v>
      </c>
      <c r="L22" s="68">
        <v>252</v>
      </c>
      <c r="M22" s="68">
        <v>0</v>
      </c>
      <c r="N22" s="68">
        <v>0</v>
      </c>
    </row>
    <row r="23" spans="1:14">
      <c r="A23" s="66" t="s">
        <v>194</v>
      </c>
      <c r="B23" s="66" t="s">
        <v>63</v>
      </c>
      <c r="C23" s="71">
        <v>28480</v>
      </c>
      <c r="D23" s="68">
        <v>712</v>
      </c>
      <c r="E23" s="68">
        <v>0</v>
      </c>
      <c r="F23" s="68">
        <v>0</v>
      </c>
      <c r="G23" s="71">
        <v>40</v>
      </c>
      <c r="H23" s="68">
        <v>712</v>
      </c>
      <c r="I23" s="71">
        <v>28480</v>
      </c>
      <c r="J23" s="68">
        <v>712</v>
      </c>
      <c r="K23" s="68">
        <v>0</v>
      </c>
      <c r="L23" s="68">
        <v>712</v>
      </c>
      <c r="M23" s="68">
        <v>0</v>
      </c>
      <c r="N23" s="68">
        <v>0</v>
      </c>
    </row>
    <row r="24" spans="1:14">
      <c r="A24" s="66" t="s">
        <v>59</v>
      </c>
      <c r="B24" s="66" t="s">
        <v>60</v>
      </c>
      <c r="C24" s="71">
        <v>17600</v>
      </c>
      <c r="D24" s="68">
        <v>440</v>
      </c>
      <c r="E24" s="68">
        <v>0</v>
      </c>
      <c r="F24" s="68">
        <v>0</v>
      </c>
      <c r="G24" s="71">
        <v>40</v>
      </c>
      <c r="H24" s="68">
        <v>440</v>
      </c>
      <c r="I24" s="71">
        <v>17600</v>
      </c>
      <c r="J24" s="68">
        <v>440</v>
      </c>
      <c r="K24" s="68">
        <v>0</v>
      </c>
      <c r="L24" s="68">
        <v>440</v>
      </c>
      <c r="M24" s="68">
        <v>0</v>
      </c>
      <c r="N24" s="68">
        <v>0</v>
      </c>
    </row>
    <row r="25" spans="1:14">
      <c r="A25" s="66" t="s">
        <v>254</v>
      </c>
      <c r="B25" s="66" t="s">
        <v>60</v>
      </c>
      <c r="C25" s="71">
        <v>8800</v>
      </c>
      <c r="D25" s="68">
        <v>220</v>
      </c>
      <c r="E25" s="68">
        <v>0</v>
      </c>
      <c r="F25" s="68">
        <v>0</v>
      </c>
      <c r="G25" s="71">
        <v>40</v>
      </c>
      <c r="H25" s="68">
        <v>220</v>
      </c>
      <c r="I25" s="71">
        <v>5960</v>
      </c>
      <c r="J25" s="68">
        <v>149</v>
      </c>
      <c r="K25" s="68">
        <v>0</v>
      </c>
      <c r="L25" s="68">
        <v>149</v>
      </c>
      <c r="M25" s="68">
        <v>0</v>
      </c>
      <c r="N25" s="68">
        <v>0</v>
      </c>
    </row>
    <row r="26" spans="1:14">
      <c r="A26" s="66" t="s">
        <v>227</v>
      </c>
      <c r="B26" s="66" t="s">
        <v>46</v>
      </c>
      <c r="C26" s="71">
        <v>24640</v>
      </c>
      <c r="D26" s="68">
        <v>516</v>
      </c>
      <c r="E26" s="68">
        <v>0</v>
      </c>
      <c r="F26" s="68">
        <v>100</v>
      </c>
      <c r="G26" s="71">
        <v>40</v>
      </c>
      <c r="H26" s="68">
        <v>616</v>
      </c>
      <c r="I26" s="71">
        <v>24640</v>
      </c>
      <c r="J26" s="68">
        <v>616</v>
      </c>
      <c r="K26" s="68">
        <v>0</v>
      </c>
      <c r="L26" s="68">
        <v>616</v>
      </c>
      <c r="M26" s="68">
        <v>0</v>
      </c>
      <c r="N26" s="68">
        <v>0</v>
      </c>
    </row>
    <row r="27" spans="1:14">
      <c r="A27" s="66" t="s">
        <v>64</v>
      </c>
      <c r="B27" s="66" t="s">
        <v>65</v>
      </c>
      <c r="C27" s="71">
        <v>27040</v>
      </c>
      <c r="D27" s="68">
        <v>560</v>
      </c>
      <c r="E27" s="68">
        <v>0</v>
      </c>
      <c r="F27" s="68">
        <v>116</v>
      </c>
      <c r="G27" s="71">
        <v>40</v>
      </c>
      <c r="H27" s="68">
        <v>676</v>
      </c>
      <c r="I27" s="71">
        <v>29040</v>
      </c>
      <c r="J27" s="68">
        <v>728</v>
      </c>
      <c r="K27" s="68">
        <v>0</v>
      </c>
      <c r="L27" s="68">
        <v>608</v>
      </c>
      <c r="M27" s="68">
        <v>0</v>
      </c>
      <c r="N27" s="68">
        <v>120</v>
      </c>
    </row>
    <row r="28" spans="1:14">
      <c r="A28" s="66" t="s">
        <v>195</v>
      </c>
      <c r="B28" s="66" t="s">
        <v>196</v>
      </c>
      <c r="C28" s="71">
        <v>11840</v>
      </c>
      <c r="D28" s="68">
        <v>296</v>
      </c>
      <c r="E28" s="68">
        <v>0</v>
      </c>
      <c r="F28" s="68">
        <v>0</v>
      </c>
      <c r="G28" s="71">
        <v>40</v>
      </c>
      <c r="H28" s="68">
        <v>296</v>
      </c>
      <c r="I28" s="71">
        <v>23520</v>
      </c>
      <c r="J28" s="68">
        <v>588</v>
      </c>
      <c r="K28" s="68">
        <v>0</v>
      </c>
      <c r="L28" s="68">
        <v>588</v>
      </c>
      <c r="M28" s="68">
        <v>0</v>
      </c>
      <c r="N28" s="68">
        <v>0</v>
      </c>
    </row>
    <row r="29" spans="1:14">
      <c r="A29" s="66" t="s">
        <v>66</v>
      </c>
      <c r="B29" s="66" t="s">
        <v>60</v>
      </c>
      <c r="C29" s="71">
        <v>7760</v>
      </c>
      <c r="D29" s="68">
        <v>194</v>
      </c>
      <c r="E29" s="68">
        <v>0</v>
      </c>
      <c r="F29" s="68">
        <v>0</v>
      </c>
      <c r="G29" s="71">
        <v>40</v>
      </c>
      <c r="H29" s="68">
        <v>194</v>
      </c>
      <c r="I29" s="71">
        <v>12200</v>
      </c>
      <c r="J29" s="68">
        <v>305</v>
      </c>
      <c r="K29" s="68">
        <v>0</v>
      </c>
      <c r="L29" s="68">
        <v>305</v>
      </c>
      <c r="M29" s="68">
        <v>0</v>
      </c>
      <c r="N29" s="68">
        <v>0</v>
      </c>
    </row>
    <row r="30" spans="1:14">
      <c r="A30" s="66" t="s">
        <v>255</v>
      </c>
      <c r="B30" s="66" t="s">
        <v>33</v>
      </c>
      <c r="C30" s="71">
        <v>38040</v>
      </c>
      <c r="D30" s="68">
        <v>856</v>
      </c>
      <c r="E30" s="68">
        <v>0</v>
      </c>
      <c r="F30" s="68">
        <v>95</v>
      </c>
      <c r="G30" s="71">
        <v>40</v>
      </c>
      <c r="H30" s="68">
        <v>951</v>
      </c>
      <c r="I30" s="71">
        <v>51400</v>
      </c>
      <c r="J30" s="68">
        <v>1285</v>
      </c>
      <c r="K30" s="68">
        <v>0</v>
      </c>
      <c r="L30" s="68">
        <v>1167</v>
      </c>
      <c r="M30" s="68">
        <v>0</v>
      </c>
      <c r="N30" s="68">
        <v>118</v>
      </c>
    </row>
    <row r="31" spans="1:14">
      <c r="A31" s="66" t="s">
        <v>147</v>
      </c>
      <c r="B31" s="66" t="s">
        <v>40</v>
      </c>
      <c r="C31" s="71">
        <v>17600</v>
      </c>
      <c r="D31" s="68">
        <v>100</v>
      </c>
      <c r="E31" s="68">
        <v>290</v>
      </c>
      <c r="F31" s="68">
        <v>50</v>
      </c>
      <c r="G31" s="71">
        <v>40</v>
      </c>
      <c r="H31" s="68">
        <v>440</v>
      </c>
      <c r="I31" s="71">
        <v>17600</v>
      </c>
      <c r="J31" s="68">
        <v>491</v>
      </c>
      <c r="K31" s="68">
        <v>0</v>
      </c>
      <c r="L31" s="68">
        <v>491</v>
      </c>
      <c r="M31" s="68">
        <v>0</v>
      </c>
      <c r="N31" s="68">
        <v>0</v>
      </c>
    </row>
    <row r="32" spans="1:14">
      <c r="A32" s="66" t="s">
        <v>69</v>
      </c>
      <c r="B32" s="66" t="s">
        <v>52</v>
      </c>
      <c r="C32" s="71">
        <v>12160</v>
      </c>
      <c r="D32" s="68">
        <v>182</v>
      </c>
      <c r="E32" s="68">
        <v>122</v>
      </c>
      <c r="F32" s="68">
        <v>0</v>
      </c>
      <c r="G32" s="71">
        <v>40</v>
      </c>
      <c r="H32" s="68">
        <v>304</v>
      </c>
      <c r="I32" s="71">
        <v>12000</v>
      </c>
      <c r="J32" s="68">
        <v>300</v>
      </c>
      <c r="K32" s="68">
        <v>0</v>
      </c>
      <c r="L32" s="68">
        <v>180</v>
      </c>
      <c r="M32" s="68">
        <v>120</v>
      </c>
      <c r="N32" s="68">
        <v>0</v>
      </c>
    </row>
    <row r="33" spans="1:14">
      <c r="A33" s="66" t="s">
        <v>72</v>
      </c>
      <c r="B33" s="66" t="s">
        <v>63</v>
      </c>
      <c r="C33" s="71">
        <v>26760</v>
      </c>
      <c r="D33" s="68">
        <v>629</v>
      </c>
      <c r="E33" s="68">
        <v>0</v>
      </c>
      <c r="F33" s="68">
        <v>40</v>
      </c>
      <c r="G33" s="71">
        <v>40</v>
      </c>
      <c r="H33" s="68">
        <v>669</v>
      </c>
      <c r="I33" s="71">
        <v>26760</v>
      </c>
      <c r="J33" s="68">
        <v>815</v>
      </c>
      <c r="K33" s="68">
        <v>0</v>
      </c>
      <c r="L33" s="68">
        <v>746</v>
      </c>
      <c r="M33" s="68">
        <v>0</v>
      </c>
      <c r="N33" s="68">
        <v>69</v>
      </c>
    </row>
    <row r="34" spans="1:14">
      <c r="A34" s="66" t="s">
        <v>256</v>
      </c>
      <c r="B34" s="66" t="s">
        <v>63</v>
      </c>
      <c r="C34" s="71">
        <v>28160</v>
      </c>
      <c r="D34" s="68">
        <v>654</v>
      </c>
      <c r="E34" s="68">
        <v>0</v>
      </c>
      <c r="F34" s="68">
        <v>50</v>
      </c>
      <c r="G34" s="71">
        <v>40</v>
      </c>
      <c r="H34" s="68">
        <v>704</v>
      </c>
      <c r="I34" s="71">
        <v>28560</v>
      </c>
      <c r="J34" s="68">
        <v>714</v>
      </c>
      <c r="K34" s="68">
        <v>0</v>
      </c>
      <c r="L34" s="68">
        <v>576</v>
      </c>
      <c r="M34" s="68">
        <v>138</v>
      </c>
      <c r="N34" s="68">
        <v>0</v>
      </c>
    </row>
    <row r="35" spans="1:14">
      <c r="A35" s="66" t="s">
        <v>73</v>
      </c>
      <c r="B35" s="66" t="s">
        <v>74</v>
      </c>
      <c r="C35" s="71">
        <v>48000</v>
      </c>
      <c r="D35" s="68">
        <v>950</v>
      </c>
      <c r="E35" s="68">
        <v>200</v>
      </c>
      <c r="F35" s="68">
        <v>50</v>
      </c>
      <c r="G35" s="71">
        <v>40</v>
      </c>
      <c r="H35" s="68">
        <v>1200</v>
      </c>
      <c r="I35" s="71">
        <v>48000</v>
      </c>
      <c r="J35" s="68">
        <v>1200</v>
      </c>
      <c r="K35" s="68">
        <v>0</v>
      </c>
      <c r="L35" s="68">
        <v>897</v>
      </c>
      <c r="M35" s="68">
        <v>213</v>
      </c>
      <c r="N35" s="68">
        <v>90</v>
      </c>
    </row>
    <row r="36" spans="1:14">
      <c r="A36" s="66" t="s">
        <v>78</v>
      </c>
      <c r="B36" s="66" t="s">
        <v>79</v>
      </c>
      <c r="C36" s="71">
        <v>6720</v>
      </c>
      <c r="D36" s="68">
        <v>168</v>
      </c>
      <c r="E36" s="68">
        <v>0</v>
      </c>
      <c r="F36" s="68">
        <v>0</v>
      </c>
      <c r="G36" s="71">
        <v>40</v>
      </c>
      <c r="H36" s="68">
        <v>168</v>
      </c>
      <c r="I36" s="71">
        <v>6720</v>
      </c>
      <c r="J36" s="68">
        <v>168</v>
      </c>
      <c r="K36" s="68">
        <v>0</v>
      </c>
      <c r="L36" s="68">
        <v>168</v>
      </c>
      <c r="M36" s="68">
        <v>0</v>
      </c>
      <c r="N36" s="68">
        <v>0</v>
      </c>
    </row>
    <row r="37" spans="1:14">
      <c r="A37" s="66" t="s">
        <v>80</v>
      </c>
      <c r="B37" s="66" t="s">
        <v>60</v>
      </c>
      <c r="C37" s="71">
        <v>10560</v>
      </c>
      <c r="D37" s="68">
        <v>264</v>
      </c>
      <c r="E37" s="68">
        <v>0</v>
      </c>
      <c r="F37" s="68">
        <v>0</v>
      </c>
      <c r="G37" s="71">
        <v>40</v>
      </c>
      <c r="H37" s="68">
        <v>264</v>
      </c>
      <c r="I37" s="71">
        <v>10640</v>
      </c>
      <c r="J37" s="68">
        <v>266</v>
      </c>
      <c r="K37" s="68">
        <v>0</v>
      </c>
      <c r="L37" s="68">
        <v>266</v>
      </c>
      <c r="M37" s="68">
        <v>0</v>
      </c>
      <c r="N37" s="68">
        <v>0</v>
      </c>
    </row>
    <row r="38" spans="1:14">
      <c r="A38" s="66" t="s">
        <v>229</v>
      </c>
      <c r="B38" s="66" t="s">
        <v>230</v>
      </c>
      <c r="C38" s="71">
        <v>16000</v>
      </c>
      <c r="D38" s="68">
        <v>100</v>
      </c>
      <c r="E38" s="68">
        <v>300</v>
      </c>
      <c r="F38" s="68">
        <v>0</v>
      </c>
      <c r="G38" s="71">
        <v>40</v>
      </c>
      <c r="H38" s="68">
        <v>400</v>
      </c>
      <c r="I38" s="71">
        <v>16000</v>
      </c>
      <c r="J38" s="68">
        <v>639</v>
      </c>
      <c r="K38" s="68">
        <v>0</v>
      </c>
      <c r="L38" s="68">
        <v>551</v>
      </c>
      <c r="M38" s="68">
        <v>88</v>
      </c>
      <c r="N38" s="68">
        <v>0</v>
      </c>
    </row>
    <row r="39" spans="1:14">
      <c r="A39" s="66" t="s">
        <v>149</v>
      </c>
      <c r="B39" s="66" t="s">
        <v>40</v>
      </c>
      <c r="C39" s="71">
        <v>37320</v>
      </c>
      <c r="D39" s="68">
        <v>933</v>
      </c>
      <c r="E39" s="68">
        <v>0</v>
      </c>
      <c r="F39" s="68">
        <v>0</v>
      </c>
      <c r="G39" s="71">
        <v>40</v>
      </c>
      <c r="H39" s="68">
        <v>933</v>
      </c>
      <c r="I39" s="71">
        <v>52920</v>
      </c>
      <c r="J39" s="68">
        <v>1323</v>
      </c>
      <c r="K39" s="68">
        <v>0</v>
      </c>
      <c r="L39" s="68">
        <v>1223</v>
      </c>
      <c r="M39" s="68">
        <v>0</v>
      </c>
      <c r="N39" s="68">
        <v>100</v>
      </c>
    </row>
    <row r="40" spans="1:14">
      <c r="A40" s="66" t="s">
        <v>257</v>
      </c>
      <c r="B40" s="66" t="s">
        <v>258</v>
      </c>
      <c r="C40" s="71">
        <v>35000</v>
      </c>
      <c r="D40" s="68">
        <v>800</v>
      </c>
      <c r="E40" s="68">
        <v>0</v>
      </c>
      <c r="F40" s="68">
        <v>75</v>
      </c>
      <c r="G40" s="71">
        <v>40</v>
      </c>
      <c r="H40" s="68">
        <v>875</v>
      </c>
      <c r="I40" s="71">
        <v>58200</v>
      </c>
      <c r="J40" s="68">
        <v>1455</v>
      </c>
      <c r="K40" s="68">
        <v>0</v>
      </c>
      <c r="L40" s="68">
        <v>1257</v>
      </c>
      <c r="M40" s="68">
        <v>94</v>
      </c>
      <c r="N40" s="68">
        <v>104</v>
      </c>
    </row>
    <row r="41" spans="1:14">
      <c r="A41" s="66" t="s">
        <v>169</v>
      </c>
      <c r="B41" s="66" t="s">
        <v>170</v>
      </c>
      <c r="C41" s="71">
        <v>22000</v>
      </c>
      <c r="D41" s="68">
        <v>510</v>
      </c>
      <c r="E41" s="68">
        <v>40</v>
      </c>
      <c r="F41" s="68">
        <v>0</v>
      </c>
      <c r="G41" s="71">
        <v>40</v>
      </c>
      <c r="H41" s="68">
        <v>550</v>
      </c>
      <c r="I41" s="71">
        <v>31160</v>
      </c>
      <c r="J41" s="68">
        <v>779</v>
      </c>
      <c r="K41" s="68">
        <v>0</v>
      </c>
      <c r="L41" s="68">
        <v>779</v>
      </c>
      <c r="M41" s="68">
        <v>0</v>
      </c>
      <c r="N41" s="68">
        <v>0</v>
      </c>
    </row>
    <row r="42" spans="1:14">
      <c r="A42" s="66" t="s">
        <v>259</v>
      </c>
      <c r="B42" s="66" t="s">
        <v>85</v>
      </c>
      <c r="C42" s="71" t="s">
        <v>252</v>
      </c>
      <c r="D42" s="68" t="s">
        <v>252</v>
      </c>
      <c r="E42" s="68" t="s">
        <v>252</v>
      </c>
      <c r="F42" s="68" t="s">
        <v>252</v>
      </c>
      <c r="G42" s="71" t="s">
        <v>252</v>
      </c>
      <c r="H42" s="68" t="s">
        <v>252</v>
      </c>
      <c r="I42" s="71">
        <v>1760</v>
      </c>
      <c r="J42" s="68">
        <v>44</v>
      </c>
      <c r="K42" s="68">
        <v>0</v>
      </c>
      <c r="L42" s="68">
        <v>44</v>
      </c>
      <c r="M42" s="68">
        <v>0</v>
      </c>
      <c r="N42" s="68">
        <v>0</v>
      </c>
    </row>
    <row r="43" spans="1:14">
      <c r="A43" s="66" t="s">
        <v>202</v>
      </c>
      <c r="B43" s="66" t="s">
        <v>63</v>
      </c>
      <c r="C43" s="71">
        <v>20080</v>
      </c>
      <c r="D43" s="68">
        <v>502</v>
      </c>
      <c r="E43" s="68">
        <v>0</v>
      </c>
      <c r="F43" s="68">
        <v>0</v>
      </c>
      <c r="G43" s="71">
        <v>40</v>
      </c>
      <c r="H43" s="68">
        <v>502</v>
      </c>
      <c r="I43" s="71">
        <v>20680</v>
      </c>
      <c r="J43" s="68">
        <v>552</v>
      </c>
      <c r="K43" s="68">
        <v>30</v>
      </c>
      <c r="L43" s="68">
        <v>522</v>
      </c>
      <c r="M43" s="68">
        <v>0</v>
      </c>
      <c r="N43" s="68">
        <v>0</v>
      </c>
    </row>
    <row r="44" spans="1:14">
      <c r="A44" s="66" t="s">
        <v>83</v>
      </c>
      <c r="B44" s="66" t="s">
        <v>49</v>
      </c>
      <c r="C44" s="71">
        <v>18320</v>
      </c>
      <c r="D44" s="68">
        <v>458</v>
      </c>
      <c r="E44" s="68">
        <v>0</v>
      </c>
      <c r="F44" s="68">
        <v>0</v>
      </c>
      <c r="G44" s="71">
        <v>40</v>
      </c>
      <c r="H44" s="68">
        <v>458</v>
      </c>
      <c r="I44" s="71">
        <v>18320</v>
      </c>
      <c r="J44" s="68">
        <v>459</v>
      </c>
      <c r="K44" s="68">
        <v>0</v>
      </c>
      <c r="L44" s="68">
        <v>459</v>
      </c>
      <c r="M44" s="68">
        <v>0</v>
      </c>
      <c r="N44" s="68">
        <v>0</v>
      </c>
    </row>
    <row r="45" spans="1:14">
      <c r="A45" s="66" t="s">
        <v>171</v>
      </c>
      <c r="B45" s="66" t="s">
        <v>85</v>
      </c>
      <c r="C45" s="71">
        <v>12000</v>
      </c>
      <c r="D45" s="68">
        <v>300</v>
      </c>
      <c r="E45" s="68">
        <v>0</v>
      </c>
      <c r="F45" s="68">
        <v>0</v>
      </c>
      <c r="G45" s="71">
        <v>40</v>
      </c>
      <c r="H45" s="68">
        <v>300</v>
      </c>
      <c r="I45" s="71">
        <v>12000</v>
      </c>
      <c r="J45" s="68">
        <v>300</v>
      </c>
      <c r="K45" s="68">
        <v>0</v>
      </c>
      <c r="L45" s="68">
        <v>277</v>
      </c>
      <c r="M45" s="68">
        <v>23</v>
      </c>
      <c r="N45" s="68">
        <v>0</v>
      </c>
    </row>
    <row r="46" spans="1:14">
      <c r="A46" s="66" t="s">
        <v>86</v>
      </c>
      <c r="B46" s="66" t="s">
        <v>74</v>
      </c>
      <c r="C46" s="71">
        <v>41760</v>
      </c>
      <c r="D46" s="68">
        <v>984</v>
      </c>
      <c r="E46" s="68">
        <v>0</v>
      </c>
      <c r="F46" s="68">
        <v>60</v>
      </c>
      <c r="G46" s="71">
        <v>40</v>
      </c>
      <c r="H46" s="68">
        <v>1044</v>
      </c>
      <c r="I46" s="71">
        <v>41760</v>
      </c>
      <c r="J46" s="68">
        <v>1044</v>
      </c>
      <c r="K46" s="68">
        <v>0</v>
      </c>
      <c r="L46" s="68">
        <v>924</v>
      </c>
      <c r="M46" s="68">
        <v>60</v>
      </c>
      <c r="N46" s="68">
        <v>60</v>
      </c>
    </row>
    <row r="47" spans="1:14">
      <c r="A47" s="66" t="s">
        <v>88</v>
      </c>
      <c r="B47" s="66" t="s">
        <v>89</v>
      </c>
      <c r="C47" s="71">
        <v>49280</v>
      </c>
      <c r="D47" s="68">
        <v>1232</v>
      </c>
      <c r="E47" s="68">
        <v>0</v>
      </c>
      <c r="F47" s="68">
        <v>0</v>
      </c>
      <c r="G47" s="71">
        <v>40</v>
      </c>
      <c r="H47" s="68">
        <v>1232</v>
      </c>
      <c r="I47" s="71">
        <v>57320</v>
      </c>
      <c r="J47" s="68">
        <v>1433</v>
      </c>
      <c r="K47" s="68">
        <v>0</v>
      </c>
      <c r="L47" s="68">
        <v>1416</v>
      </c>
      <c r="M47" s="68">
        <v>17</v>
      </c>
      <c r="N47" s="68">
        <v>0</v>
      </c>
    </row>
    <row r="48" spans="1:14">
      <c r="A48" s="66" t="s">
        <v>151</v>
      </c>
      <c r="B48" s="66" t="s">
        <v>91</v>
      </c>
      <c r="C48" s="71">
        <v>21120</v>
      </c>
      <c r="D48" s="68">
        <v>528</v>
      </c>
      <c r="E48" s="68">
        <v>0</v>
      </c>
      <c r="F48" s="68">
        <v>0</v>
      </c>
      <c r="G48" s="71">
        <v>40</v>
      </c>
      <c r="H48" s="68">
        <v>528</v>
      </c>
      <c r="I48" s="71">
        <v>47440</v>
      </c>
      <c r="J48" s="68">
        <v>1286</v>
      </c>
      <c r="K48" s="68">
        <v>100</v>
      </c>
      <c r="L48" s="68">
        <v>1186</v>
      </c>
      <c r="M48" s="68">
        <v>0</v>
      </c>
      <c r="N48" s="68">
        <v>0</v>
      </c>
    </row>
    <row r="49" spans="1:14">
      <c r="A49" s="66" t="s">
        <v>152</v>
      </c>
      <c r="B49" s="66" t="s">
        <v>94</v>
      </c>
      <c r="C49" s="71">
        <v>17600</v>
      </c>
      <c r="D49" s="68">
        <v>0</v>
      </c>
      <c r="E49" s="68">
        <v>100</v>
      </c>
      <c r="F49" s="68">
        <v>340</v>
      </c>
      <c r="G49" s="71">
        <v>40</v>
      </c>
      <c r="H49" s="68">
        <v>440</v>
      </c>
      <c r="I49" s="71">
        <v>23880</v>
      </c>
      <c r="J49" s="68">
        <v>597</v>
      </c>
      <c r="K49" s="68">
        <v>0</v>
      </c>
      <c r="L49" s="68">
        <v>0</v>
      </c>
      <c r="M49" s="68">
        <v>307</v>
      </c>
      <c r="N49" s="68">
        <v>290</v>
      </c>
    </row>
    <row r="50" spans="1:14">
      <c r="A50" s="66" t="s">
        <v>235</v>
      </c>
      <c r="B50" s="66" t="s">
        <v>46</v>
      </c>
      <c r="C50" s="71">
        <v>24640</v>
      </c>
      <c r="D50" s="68">
        <v>616</v>
      </c>
      <c r="E50" s="68">
        <v>0</v>
      </c>
      <c r="F50" s="68">
        <v>0</v>
      </c>
      <c r="G50" s="71">
        <v>40</v>
      </c>
      <c r="H50" s="68">
        <v>616</v>
      </c>
      <c r="I50" s="71">
        <v>25240</v>
      </c>
      <c r="J50" s="68">
        <v>631</v>
      </c>
      <c r="K50" s="68">
        <v>0</v>
      </c>
      <c r="L50" s="68">
        <v>631</v>
      </c>
      <c r="M50" s="68">
        <v>0</v>
      </c>
      <c r="N50" s="68">
        <v>0</v>
      </c>
    </row>
    <row r="51" spans="1:14">
      <c r="A51" s="66" t="s">
        <v>95</v>
      </c>
      <c r="B51" s="66" t="s">
        <v>49</v>
      </c>
      <c r="C51" s="71">
        <v>32800</v>
      </c>
      <c r="D51" s="68">
        <v>790</v>
      </c>
      <c r="E51" s="68">
        <v>0</v>
      </c>
      <c r="F51" s="68">
        <v>30</v>
      </c>
      <c r="G51" s="71">
        <v>40</v>
      </c>
      <c r="H51" s="68">
        <v>820</v>
      </c>
      <c r="I51" s="71">
        <v>31680</v>
      </c>
      <c r="J51" s="68">
        <v>792</v>
      </c>
      <c r="K51" s="68">
        <v>0</v>
      </c>
      <c r="L51" s="68">
        <v>792</v>
      </c>
      <c r="M51" s="68">
        <v>0</v>
      </c>
      <c r="N51" s="68">
        <v>0</v>
      </c>
    </row>
    <row r="52" spans="1:14">
      <c r="A52" s="66" t="s">
        <v>206</v>
      </c>
      <c r="B52" s="66" t="s">
        <v>63</v>
      </c>
      <c r="C52" s="71">
        <v>19760</v>
      </c>
      <c r="D52" s="68">
        <v>494</v>
      </c>
      <c r="E52" s="68">
        <v>0</v>
      </c>
      <c r="F52" s="68">
        <v>0</v>
      </c>
      <c r="G52" s="71">
        <v>40</v>
      </c>
      <c r="H52" s="68">
        <v>494</v>
      </c>
      <c r="I52" s="71">
        <v>19760</v>
      </c>
      <c r="J52" s="68">
        <v>571</v>
      </c>
      <c r="K52" s="68">
        <v>0</v>
      </c>
      <c r="L52" s="68">
        <v>547</v>
      </c>
      <c r="M52" s="68">
        <v>9</v>
      </c>
      <c r="N52" s="68">
        <v>15</v>
      </c>
    </row>
    <row r="53" spans="1:14">
      <c r="A53" s="66" t="s">
        <v>260</v>
      </c>
      <c r="B53" s="66" t="s">
        <v>102</v>
      </c>
      <c r="C53" s="71">
        <v>132520</v>
      </c>
      <c r="D53" s="68">
        <v>2145</v>
      </c>
      <c r="E53" s="68">
        <v>0</v>
      </c>
      <c r="F53" s="68">
        <v>1168</v>
      </c>
      <c r="G53" s="71">
        <v>40</v>
      </c>
      <c r="H53" s="68">
        <v>3313</v>
      </c>
      <c r="I53" s="71">
        <v>125960</v>
      </c>
      <c r="J53" s="68">
        <v>3174</v>
      </c>
      <c r="K53" s="68">
        <v>0</v>
      </c>
      <c r="L53" s="68">
        <v>2543</v>
      </c>
      <c r="M53" s="68">
        <v>0</v>
      </c>
      <c r="N53" s="68">
        <v>631</v>
      </c>
    </row>
    <row r="54" spans="1:14">
      <c r="A54" s="66" t="s">
        <v>96</v>
      </c>
      <c r="B54" s="66" t="s">
        <v>49</v>
      </c>
      <c r="C54" s="71">
        <v>30640</v>
      </c>
      <c r="D54" s="68">
        <v>766</v>
      </c>
      <c r="E54" s="68">
        <v>0</v>
      </c>
      <c r="F54" s="68">
        <v>0</v>
      </c>
      <c r="G54" s="71">
        <v>40</v>
      </c>
      <c r="H54" s="68">
        <v>766</v>
      </c>
      <c r="I54" s="71">
        <v>30640</v>
      </c>
      <c r="J54" s="68">
        <v>766</v>
      </c>
      <c r="K54" s="68">
        <v>0</v>
      </c>
      <c r="L54" s="68">
        <v>766</v>
      </c>
      <c r="M54" s="68">
        <v>0</v>
      </c>
      <c r="N54" s="68">
        <v>0</v>
      </c>
    </row>
    <row r="55" spans="1:14">
      <c r="A55" s="66" t="s">
        <v>122</v>
      </c>
      <c r="B55" s="66" t="s">
        <v>52</v>
      </c>
      <c r="C55" s="71">
        <v>12800</v>
      </c>
      <c r="D55" s="68">
        <v>280</v>
      </c>
      <c r="E55" s="68">
        <v>40</v>
      </c>
      <c r="F55" s="68">
        <v>0</v>
      </c>
      <c r="G55" s="71">
        <v>40</v>
      </c>
      <c r="H55" s="68">
        <v>320</v>
      </c>
      <c r="I55" s="71">
        <v>13200</v>
      </c>
      <c r="J55" s="68">
        <v>330</v>
      </c>
      <c r="K55" s="68">
        <v>0</v>
      </c>
      <c r="L55" s="68">
        <v>0</v>
      </c>
      <c r="M55" s="68">
        <v>287</v>
      </c>
      <c r="N55" s="68">
        <v>43</v>
      </c>
    </row>
    <row r="56" spans="1:14">
      <c r="A56" s="66" t="s">
        <v>261</v>
      </c>
      <c r="B56" s="66" t="s">
        <v>237</v>
      </c>
      <c r="C56" s="71">
        <v>40520</v>
      </c>
      <c r="D56" s="68">
        <v>1013</v>
      </c>
      <c r="E56" s="68">
        <v>0</v>
      </c>
      <c r="F56" s="68">
        <v>0</v>
      </c>
      <c r="G56" s="71">
        <v>40</v>
      </c>
      <c r="H56" s="68">
        <v>1013</v>
      </c>
      <c r="I56" s="71">
        <v>40520</v>
      </c>
      <c r="J56" s="68">
        <v>1013</v>
      </c>
      <c r="K56" s="68">
        <v>0</v>
      </c>
      <c r="L56" s="68">
        <v>829</v>
      </c>
      <c r="M56" s="68">
        <v>184</v>
      </c>
      <c r="N56" s="68">
        <v>0</v>
      </c>
    </row>
    <row r="57" spans="1:14">
      <c r="A57" s="66" t="s">
        <v>97</v>
      </c>
      <c r="B57" s="66" t="s">
        <v>98</v>
      </c>
      <c r="C57" s="71">
        <v>15160</v>
      </c>
      <c r="D57" s="68">
        <v>379</v>
      </c>
      <c r="E57" s="68">
        <v>0</v>
      </c>
      <c r="F57" s="68">
        <v>0</v>
      </c>
      <c r="G57" s="71">
        <v>40</v>
      </c>
      <c r="H57" s="68">
        <v>379</v>
      </c>
      <c r="I57" s="71">
        <v>17400</v>
      </c>
      <c r="J57" s="68">
        <v>435</v>
      </c>
      <c r="K57" s="68">
        <v>0</v>
      </c>
      <c r="L57" s="68">
        <v>435</v>
      </c>
      <c r="M57" s="68">
        <v>0</v>
      </c>
      <c r="N57" s="68">
        <v>0</v>
      </c>
    </row>
    <row r="58" spans="1:14">
      <c r="A58" s="66" t="s">
        <v>153</v>
      </c>
      <c r="B58" s="66" t="s">
        <v>65</v>
      </c>
      <c r="C58" s="71">
        <v>23880</v>
      </c>
      <c r="D58" s="68">
        <v>540</v>
      </c>
      <c r="E58" s="68">
        <v>27</v>
      </c>
      <c r="F58" s="68">
        <v>30</v>
      </c>
      <c r="G58" s="71">
        <v>40</v>
      </c>
      <c r="H58" s="68">
        <v>597</v>
      </c>
      <c r="I58" s="71">
        <v>27640</v>
      </c>
      <c r="J58" s="68">
        <v>691</v>
      </c>
      <c r="K58" s="68">
        <v>0</v>
      </c>
      <c r="L58" s="68">
        <v>553</v>
      </c>
      <c r="M58" s="68">
        <v>83</v>
      </c>
      <c r="N58" s="68">
        <v>55</v>
      </c>
    </row>
    <row r="59" spans="1:14">
      <c r="A59" s="66" t="s">
        <v>103</v>
      </c>
      <c r="B59" s="66" t="s">
        <v>104</v>
      </c>
      <c r="C59" s="71">
        <v>34040</v>
      </c>
      <c r="D59" s="68">
        <v>751</v>
      </c>
      <c r="E59" s="68">
        <v>0</v>
      </c>
      <c r="F59" s="68">
        <v>100</v>
      </c>
      <c r="G59" s="71">
        <v>40</v>
      </c>
      <c r="H59" s="68">
        <v>851</v>
      </c>
      <c r="I59" s="71">
        <v>37840</v>
      </c>
      <c r="J59" s="68">
        <v>946</v>
      </c>
      <c r="K59" s="68">
        <v>0</v>
      </c>
      <c r="L59" s="68">
        <v>846</v>
      </c>
      <c r="M59" s="68">
        <v>0</v>
      </c>
      <c r="N59" s="68">
        <v>100</v>
      </c>
    </row>
    <row r="60" spans="1:14">
      <c r="A60" s="66" t="s">
        <v>154</v>
      </c>
      <c r="B60" s="66" t="s">
        <v>74</v>
      </c>
      <c r="C60" s="71">
        <v>37240</v>
      </c>
      <c r="D60" s="68">
        <v>931</v>
      </c>
      <c r="E60" s="68">
        <v>0</v>
      </c>
      <c r="F60" s="68">
        <v>0</v>
      </c>
      <c r="G60" s="71">
        <v>40</v>
      </c>
      <c r="H60" s="68">
        <v>931</v>
      </c>
      <c r="I60" s="71">
        <v>39680</v>
      </c>
      <c r="J60" s="68">
        <v>995</v>
      </c>
      <c r="K60" s="68">
        <v>0</v>
      </c>
      <c r="L60" s="68">
        <v>995</v>
      </c>
      <c r="M60" s="68">
        <v>0</v>
      </c>
      <c r="N60" s="68">
        <v>0</v>
      </c>
    </row>
    <row r="61" spans="1:14">
      <c r="A61" s="66" t="s">
        <v>212</v>
      </c>
      <c r="B61" s="66" t="s">
        <v>63</v>
      </c>
      <c r="C61" s="71">
        <v>25600</v>
      </c>
      <c r="D61" s="68">
        <v>640</v>
      </c>
      <c r="E61" s="68">
        <v>0</v>
      </c>
      <c r="F61" s="68">
        <v>0</v>
      </c>
      <c r="G61" s="71">
        <v>40</v>
      </c>
      <c r="H61" s="68">
        <v>640</v>
      </c>
      <c r="I61" s="71">
        <v>23200</v>
      </c>
      <c r="J61" s="68">
        <v>580</v>
      </c>
      <c r="K61" s="68">
        <v>0</v>
      </c>
      <c r="L61" s="68">
        <v>580</v>
      </c>
      <c r="M61" s="68">
        <v>0</v>
      </c>
      <c r="N61" s="68">
        <v>0</v>
      </c>
    </row>
    <row r="62" spans="1:14">
      <c r="A62" s="66" t="s">
        <v>262</v>
      </c>
      <c r="B62" s="66" t="s">
        <v>74</v>
      </c>
      <c r="C62" s="71">
        <v>35040</v>
      </c>
      <c r="D62" s="68">
        <v>876</v>
      </c>
      <c r="E62" s="68">
        <v>0</v>
      </c>
      <c r="F62" s="68">
        <v>0</v>
      </c>
      <c r="G62" s="71">
        <v>40</v>
      </c>
      <c r="H62" s="68">
        <v>876</v>
      </c>
      <c r="I62" s="71">
        <v>41440</v>
      </c>
      <c r="J62" s="68">
        <v>1036</v>
      </c>
      <c r="K62" s="68">
        <v>0</v>
      </c>
      <c r="L62" s="68">
        <v>1036</v>
      </c>
      <c r="M62" s="68">
        <v>0</v>
      </c>
      <c r="N62" s="68">
        <v>0</v>
      </c>
    </row>
    <row r="63" spans="1:14">
      <c r="A63" s="66" t="s">
        <v>109</v>
      </c>
      <c r="B63" s="66" t="s">
        <v>104</v>
      </c>
      <c r="C63" s="71">
        <v>27080</v>
      </c>
      <c r="D63" s="68">
        <v>527</v>
      </c>
      <c r="E63" s="68">
        <v>0</v>
      </c>
      <c r="F63" s="68">
        <v>150</v>
      </c>
      <c r="G63" s="71">
        <v>40</v>
      </c>
      <c r="H63" s="68">
        <v>677</v>
      </c>
      <c r="I63" s="71">
        <v>35360</v>
      </c>
      <c r="J63" s="68">
        <v>884</v>
      </c>
      <c r="K63" s="68">
        <v>0</v>
      </c>
      <c r="L63" s="68">
        <v>734</v>
      </c>
      <c r="M63" s="68">
        <v>0</v>
      </c>
      <c r="N63" s="68">
        <v>150</v>
      </c>
    </row>
    <row r="64" spans="1:14">
      <c r="A64" s="66" t="s">
        <v>213</v>
      </c>
      <c r="B64" s="66" t="s">
        <v>63</v>
      </c>
      <c r="C64" s="71">
        <v>17600</v>
      </c>
      <c r="D64" s="68">
        <v>440</v>
      </c>
      <c r="E64" s="68">
        <v>0</v>
      </c>
      <c r="F64" s="68">
        <v>0</v>
      </c>
      <c r="G64" s="71">
        <v>40</v>
      </c>
      <c r="H64" s="68">
        <v>440</v>
      </c>
      <c r="I64" s="71">
        <v>17600</v>
      </c>
      <c r="J64" s="68">
        <v>440</v>
      </c>
      <c r="K64" s="68">
        <v>0</v>
      </c>
      <c r="L64" s="68">
        <v>440</v>
      </c>
      <c r="M64" s="68">
        <v>0</v>
      </c>
      <c r="N64" s="68">
        <v>0</v>
      </c>
    </row>
    <row r="65" spans="1:14">
      <c r="A65" s="66" t="s">
        <v>110</v>
      </c>
      <c r="B65" s="66" t="s">
        <v>111</v>
      </c>
      <c r="C65" s="71">
        <v>39600</v>
      </c>
      <c r="D65" s="68">
        <v>990</v>
      </c>
      <c r="E65" s="68">
        <v>0</v>
      </c>
      <c r="F65" s="68">
        <v>0</v>
      </c>
      <c r="G65" s="71">
        <v>40</v>
      </c>
      <c r="H65" s="68">
        <v>990</v>
      </c>
      <c r="I65" s="71">
        <v>39600</v>
      </c>
      <c r="J65" s="68">
        <v>990</v>
      </c>
      <c r="K65" s="68">
        <v>0</v>
      </c>
      <c r="L65" s="68">
        <v>990</v>
      </c>
      <c r="M65" s="68">
        <v>0</v>
      </c>
      <c r="N65" s="68">
        <v>0</v>
      </c>
    </row>
    <row r="66" spans="1:14">
      <c r="A66" s="66" t="s">
        <v>113</v>
      </c>
      <c r="B66" s="66" t="s">
        <v>60</v>
      </c>
      <c r="C66" s="71">
        <v>16920</v>
      </c>
      <c r="D66" s="68">
        <v>423</v>
      </c>
      <c r="E66" s="68">
        <v>0</v>
      </c>
      <c r="F66" s="68">
        <v>0</v>
      </c>
      <c r="G66" s="71">
        <v>40</v>
      </c>
      <c r="H66" s="68">
        <v>423</v>
      </c>
      <c r="I66" s="71">
        <v>16920</v>
      </c>
      <c r="J66" s="68">
        <v>480</v>
      </c>
      <c r="K66" s="68">
        <v>0</v>
      </c>
      <c r="L66" s="68">
        <v>480</v>
      </c>
      <c r="M66" s="68">
        <v>0</v>
      </c>
      <c r="N66" s="68">
        <v>0</v>
      </c>
    </row>
    <row r="67" spans="1:14">
      <c r="A67" s="66" t="s">
        <v>114</v>
      </c>
      <c r="B67" s="66" t="s">
        <v>63</v>
      </c>
      <c r="C67" s="71">
        <v>12000</v>
      </c>
      <c r="D67" s="68">
        <v>278</v>
      </c>
      <c r="E67" s="68">
        <v>0</v>
      </c>
      <c r="F67" s="68">
        <v>22</v>
      </c>
      <c r="G67" s="71">
        <v>40</v>
      </c>
      <c r="H67" s="68">
        <v>300</v>
      </c>
      <c r="I67" s="71">
        <v>14760</v>
      </c>
      <c r="J67" s="68">
        <v>370</v>
      </c>
      <c r="K67" s="68">
        <v>2</v>
      </c>
      <c r="L67" s="68">
        <v>319</v>
      </c>
      <c r="M67" s="68">
        <v>0</v>
      </c>
      <c r="N67" s="68">
        <v>49</v>
      </c>
    </row>
    <row r="68" spans="1:14">
      <c r="A68" s="66" t="s">
        <v>115</v>
      </c>
      <c r="B68" s="66" t="s">
        <v>65</v>
      </c>
      <c r="C68" s="71">
        <v>44000</v>
      </c>
      <c r="D68" s="68">
        <v>1100</v>
      </c>
      <c r="E68" s="68">
        <v>0</v>
      </c>
      <c r="F68" s="68">
        <v>0</v>
      </c>
      <c r="G68" s="71">
        <v>40</v>
      </c>
      <c r="H68" s="68">
        <v>1100</v>
      </c>
      <c r="I68" s="71">
        <v>91980</v>
      </c>
      <c r="J68" s="68">
        <v>2410</v>
      </c>
      <c r="K68" s="68">
        <v>209</v>
      </c>
      <c r="L68" s="68">
        <v>2199</v>
      </c>
      <c r="M68" s="68">
        <v>2</v>
      </c>
      <c r="N68" s="68">
        <v>0</v>
      </c>
    </row>
    <row r="69" spans="1:14">
      <c r="A69" s="66" t="s">
        <v>263</v>
      </c>
      <c r="B69" s="66" t="s">
        <v>240</v>
      </c>
      <c r="C69" s="71">
        <v>6000</v>
      </c>
      <c r="D69" s="68">
        <v>0</v>
      </c>
      <c r="E69" s="68">
        <v>70</v>
      </c>
      <c r="F69" s="68">
        <v>80</v>
      </c>
      <c r="G69" s="71">
        <v>40</v>
      </c>
      <c r="H69" s="68">
        <v>150</v>
      </c>
      <c r="I69" s="71">
        <v>6000</v>
      </c>
      <c r="J69" s="68">
        <v>150</v>
      </c>
      <c r="K69" s="68">
        <v>0</v>
      </c>
      <c r="L69" s="68">
        <v>0</v>
      </c>
      <c r="M69" s="68">
        <v>44</v>
      </c>
      <c r="N69" s="68">
        <v>106</v>
      </c>
    </row>
    <row r="70" spans="1:14">
      <c r="A70" s="66" t="s">
        <v>117</v>
      </c>
      <c r="B70" s="66" t="s">
        <v>118</v>
      </c>
      <c r="C70" s="71">
        <v>41200</v>
      </c>
      <c r="D70" s="68">
        <v>1030</v>
      </c>
      <c r="E70" s="68">
        <v>0</v>
      </c>
      <c r="F70" s="68">
        <v>0</v>
      </c>
      <c r="G70" s="71">
        <v>40</v>
      </c>
      <c r="H70" s="68">
        <v>1030</v>
      </c>
      <c r="I70" s="71">
        <v>40600</v>
      </c>
      <c r="J70" s="68">
        <v>1015</v>
      </c>
      <c r="K70" s="68">
        <v>0</v>
      </c>
      <c r="L70" s="68">
        <v>1015</v>
      </c>
      <c r="M70" s="68">
        <v>0</v>
      </c>
      <c r="N70" s="68">
        <v>0</v>
      </c>
    </row>
    <row r="71" spans="1:14">
      <c r="A71" s="66" t="s">
        <v>120</v>
      </c>
      <c r="B71" s="66" t="s">
        <v>118</v>
      </c>
      <c r="C71" s="71">
        <v>53600</v>
      </c>
      <c r="D71" s="68">
        <v>1340</v>
      </c>
      <c r="E71" s="68">
        <v>0</v>
      </c>
      <c r="F71" s="68">
        <v>0</v>
      </c>
      <c r="G71" s="71">
        <v>40</v>
      </c>
      <c r="H71" s="68">
        <v>1340</v>
      </c>
      <c r="I71" s="71">
        <v>54600</v>
      </c>
      <c r="J71" s="68">
        <v>1365</v>
      </c>
      <c r="K71" s="68">
        <v>0</v>
      </c>
      <c r="L71" s="68">
        <v>1365</v>
      </c>
      <c r="M71" s="68">
        <v>0</v>
      </c>
      <c r="N71" s="68">
        <v>0</v>
      </c>
    </row>
    <row r="72" spans="1:14">
      <c r="A72" s="66" t="s">
        <v>121</v>
      </c>
      <c r="B72" s="66" t="s">
        <v>63</v>
      </c>
      <c r="C72" s="71">
        <v>27120</v>
      </c>
      <c r="D72" s="68">
        <v>678</v>
      </c>
      <c r="E72" s="68">
        <v>0</v>
      </c>
      <c r="F72" s="68">
        <v>0</v>
      </c>
      <c r="G72" s="71">
        <v>40</v>
      </c>
      <c r="H72" s="68">
        <v>678</v>
      </c>
      <c r="I72" s="71">
        <v>31440</v>
      </c>
      <c r="J72" s="68">
        <v>786</v>
      </c>
      <c r="K72" s="68">
        <v>0</v>
      </c>
      <c r="L72" s="68">
        <v>786</v>
      </c>
      <c r="M72" s="68">
        <v>0</v>
      </c>
      <c r="N72" s="68">
        <v>0</v>
      </c>
    </row>
    <row r="73" spans="1:14">
      <c r="A73" s="66" t="s">
        <v>264</v>
      </c>
      <c r="B73" s="66" t="s">
        <v>60</v>
      </c>
      <c r="C73" s="71">
        <v>3520</v>
      </c>
      <c r="D73" s="68">
        <v>88</v>
      </c>
      <c r="E73" s="68">
        <v>0</v>
      </c>
      <c r="F73" s="68">
        <v>0</v>
      </c>
      <c r="G73" s="71">
        <v>40</v>
      </c>
      <c r="H73" s="68">
        <v>88</v>
      </c>
      <c r="I73" s="71">
        <v>3800</v>
      </c>
      <c r="J73" s="68">
        <v>95</v>
      </c>
      <c r="K73" s="68">
        <v>0</v>
      </c>
      <c r="L73" s="68">
        <v>95</v>
      </c>
      <c r="M73" s="68">
        <v>0</v>
      </c>
      <c r="N73" s="68">
        <v>0</v>
      </c>
    </row>
    <row r="74" spans="1:14">
      <c r="A74" s="66" t="s">
        <v>265</v>
      </c>
      <c r="B74" s="66" t="s">
        <v>65</v>
      </c>
      <c r="C74" s="71">
        <v>21120</v>
      </c>
      <c r="D74" s="68">
        <v>528</v>
      </c>
      <c r="E74" s="68">
        <v>0</v>
      </c>
      <c r="F74" s="68">
        <v>0</v>
      </c>
      <c r="G74" s="71">
        <v>40</v>
      </c>
      <c r="H74" s="68">
        <v>528</v>
      </c>
      <c r="I74" s="71">
        <v>19440</v>
      </c>
      <c r="J74" s="68">
        <v>486</v>
      </c>
      <c r="K74" s="68">
        <v>0</v>
      </c>
      <c r="L74" s="68">
        <v>486</v>
      </c>
      <c r="M74" s="68">
        <v>0</v>
      </c>
      <c r="N74" s="68">
        <v>0</v>
      </c>
    </row>
    <row r="75" spans="1:14">
      <c r="A75" s="66" t="s">
        <v>266</v>
      </c>
      <c r="B75" s="66" t="s">
        <v>40</v>
      </c>
      <c r="C75" s="71">
        <v>21640</v>
      </c>
      <c r="D75" s="68">
        <v>541</v>
      </c>
      <c r="E75" s="68">
        <v>0</v>
      </c>
      <c r="F75" s="68">
        <v>0</v>
      </c>
      <c r="G75" s="71">
        <v>40</v>
      </c>
      <c r="H75" s="68">
        <v>541</v>
      </c>
      <c r="I75" s="71">
        <v>24600</v>
      </c>
      <c r="J75" s="68">
        <v>615</v>
      </c>
      <c r="K75" s="68">
        <v>0</v>
      </c>
      <c r="L75" s="68">
        <v>565</v>
      </c>
      <c r="M75" s="68">
        <v>50</v>
      </c>
      <c r="N75" s="68">
        <v>0</v>
      </c>
    </row>
    <row r="76" spans="1:14">
      <c r="A76" s="66" t="s">
        <v>123</v>
      </c>
      <c r="B76" s="66" t="s">
        <v>40</v>
      </c>
      <c r="C76" s="71">
        <v>22200</v>
      </c>
      <c r="D76" s="68">
        <v>555</v>
      </c>
      <c r="E76" s="68">
        <v>0</v>
      </c>
      <c r="F76" s="68">
        <v>0</v>
      </c>
      <c r="G76" s="71">
        <v>40</v>
      </c>
      <c r="H76" s="68">
        <v>555</v>
      </c>
      <c r="I76" s="71">
        <v>23440</v>
      </c>
      <c r="J76" s="68">
        <v>586</v>
      </c>
      <c r="K76" s="68">
        <v>0</v>
      </c>
      <c r="L76" s="68">
        <v>586</v>
      </c>
      <c r="M76" s="68">
        <v>0</v>
      </c>
      <c r="N76" s="68">
        <v>0</v>
      </c>
    </row>
    <row r="77" spans="1:14">
      <c r="A77" s="66" t="s">
        <v>124</v>
      </c>
      <c r="B77" s="66" t="s">
        <v>98</v>
      </c>
      <c r="C77" s="71">
        <v>26360</v>
      </c>
      <c r="D77" s="68">
        <v>289</v>
      </c>
      <c r="E77" s="68">
        <v>275</v>
      </c>
      <c r="F77" s="68">
        <v>95</v>
      </c>
      <c r="G77" s="71">
        <v>40</v>
      </c>
      <c r="H77" s="68">
        <v>659</v>
      </c>
      <c r="I77" s="71">
        <v>26360</v>
      </c>
      <c r="J77" s="68">
        <v>659</v>
      </c>
      <c r="K77" s="68">
        <v>0</v>
      </c>
      <c r="L77" s="68">
        <v>290</v>
      </c>
      <c r="M77" s="68">
        <v>274</v>
      </c>
      <c r="N77" s="68">
        <v>95</v>
      </c>
    </row>
    <row r="78" spans="1:14">
      <c r="A78" s="66" t="s">
        <v>125</v>
      </c>
      <c r="B78" s="66" t="s">
        <v>79</v>
      </c>
      <c r="C78" s="71">
        <v>21120</v>
      </c>
      <c r="D78" s="68">
        <v>400</v>
      </c>
      <c r="E78" s="68">
        <v>128</v>
      </c>
      <c r="F78" s="68">
        <v>0</v>
      </c>
      <c r="G78" s="71">
        <v>40</v>
      </c>
      <c r="H78" s="68">
        <v>528</v>
      </c>
      <c r="I78" s="71">
        <v>29360</v>
      </c>
      <c r="J78" s="68">
        <v>788</v>
      </c>
      <c r="K78" s="68">
        <v>108</v>
      </c>
      <c r="L78" s="68">
        <v>491</v>
      </c>
      <c r="M78" s="68">
        <v>176</v>
      </c>
      <c r="N78" s="68">
        <v>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P74"/>
  <sheetViews>
    <sheetView topLeftCell="B1" workbookViewId="0">
      <selection activeCell="P2" sqref="P2:P73"/>
    </sheetView>
  </sheetViews>
  <sheetFormatPr defaultRowHeight="13.5"/>
  <cols>
    <col min="1" max="1" width="52" customWidth="1"/>
    <col min="2" max="2" width="20.5703125" bestFit="1" customWidth="1"/>
    <col min="3" max="3" width="13.5703125" customWidth="1"/>
    <col min="4" max="4" width="10" customWidth="1"/>
    <col min="5" max="5" width="16.7109375" customWidth="1"/>
    <col min="6" max="6" width="13.85546875" customWidth="1"/>
    <col min="9" max="9" width="14" customWidth="1"/>
    <col min="11" max="11" width="11.85546875" bestFit="1" customWidth="1"/>
    <col min="12" max="12" width="9.5703125" customWidth="1"/>
    <col min="13" max="15" width="11" customWidth="1"/>
    <col min="16" max="16" width="11.5703125" customWidth="1"/>
  </cols>
  <sheetData>
    <row r="1" spans="1:16" ht="72.599999999999994">
      <c r="A1" s="64" t="s">
        <v>0</v>
      </c>
      <c r="B1" s="64" t="s">
        <v>244</v>
      </c>
      <c r="C1" s="64" t="s">
        <v>182</v>
      </c>
      <c r="D1" s="64" t="s">
        <v>183</v>
      </c>
      <c r="E1" s="64" t="s">
        <v>267</v>
      </c>
      <c r="F1" s="64" t="s">
        <v>184</v>
      </c>
      <c r="G1" s="64" t="s">
        <v>185</v>
      </c>
      <c r="H1" s="64" t="s">
        <v>186</v>
      </c>
      <c r="I1" s="64" t="s">
        <v>268</v>
      </c>
      <c r="J1" s="64" t="s">
        <v>188</v>
      </c>
      <c r="K1" s="64" t="s">
        <v>12</v>
      </c>
      <c r="L1" s="64" t="s">
        <v>13</v>
      </c>
      <c r="M1" s="64" t="s">
        <v>269</v>
      </c>
      <c r="N1" s="64" t="s">
        <v>270</v>
      </c>
      <c r="O1" s="64" t="s">
        <v>248</v>
      </c>
      <c r="P1" s="64" t="s">
        <v>249</v>
      </c>
    </row>
    <row r="2" spans="1:16">
      <c r="A2" s="66" t="s">
        <v>160</v>
      </c>
      <c r="B2" s="66" t="s">
        <v>33</v>
      </c>
      <c r="C2" s="67">
        <v>37000</v>
      </c>
      <c r="D2" s="68">
        <v>270</v>
      </c>
      <c r="E2" s="67">
        <v>20</v>
      </c>
      <c r="F2" s="69">
        <v>770</v>
      </c>
      <c r="G2" s="69">
        <v>0</v>
      </c>
      <c r="H2" s="69">
        <v>20</v>
      </c>
      <c r="I2" s="67">
        <v>40</v>
      </c>
      <c r="J2" s="68">
        <v>1060</v>
      </c>
      <c r="K2" s="67">
        <v>35120</v>
      </c>
      <c r="L2" s="68">
        <v>1013</v>
      </c>
      <c r="M2" s="68">
        <v>270</v>
      </c>
      <c r="N2" s="68">
        <v>743</v>
      </c>
      <c r="O2" s="68">
        <v>0</v>
      </c>
      <c r="P2" s="68">
        <v>0</v>
      </c>
    </row>
    <row r="3" spans="1:16">
      <c r="A3" s="66" t="s">
        <v>250</v>
      </c>
      <c r="B3" s="66" t="s">
        <v>33</v>
      </c>
      <c r="C3" s="67">
        <v>36880</v>
      </c>
      <c r="D3" s="68">
        <v>0</v>
      </c>
      <c r="E3" s="67">
        <v>20</v>
      </c>
      <c r="F3" s="69">
        <v>922</v>
      </c>
      <c r="G3" s="69">
        <v>0</v>
      </c>
      <c r="H3" s="69">
        <v>0</v>
      </c>
      <c r="I3" s="67">
        <v>40</v>
      </c>
      <c r="J3" s="68">
        <v>922</v>
      </c>
      <c r="K3" s="67">
        <v>37560</v>
      </c>
      <c r="L3" s="68">
        <v>939</v>
      </c>
      <c r="M3" s="68">
        <v>0</v>
      </c>
      <c r="N3" s="68">
        <v>939</v>
      </c>
      <c r="O3" s="68">
        <v>0</v>
      </c>
      <c r="P3" s="68">
        <v>0</v>
      </c>
    </row>
    <row r="4" spans="1:16">
      <c r="A4" s="66" t="s">
        <v>162</v>
      </c>
      <c r="B4" s="66" t="s">
        <v>60</v>
      </c>
      <c r="C4" s="67">
        <v>12000</v>
      </c>
      <c r="D4" s="68">
        <v>0</v>
      </c>
      <c r="E4" s="67">
        <v>20</v>
      </c>
      <c r="F4" s="69">
        <v>280</v>
      </c>
      <c r="G4" s="69">
        <v>0</v>
      </c>
      <c r="H4" s="69">
        <v>20</v>
      </c>
      <c r="I4" s="67">
        <v>40</v>
      </c>
      <c r="J4" s="68">
        <v>300</v>
      </c>
      <c r="K4" s="67">
        <v>13040</v>
      </c>
      <c r="L4" s="68">
        <v>326</v>
      </c>
      <c r="M4" s="68">
        <v>0</v>
      </c>
      <c r="N4" s="68">
        <v>308</v>
      </c>
      <c r="O4" s="68">
        <v>0</v>
      </c>
      <c r="P4" s="68">
        <v>18</v>
      </c>
    </row>
    <row r="5" spans="1:16">
      <c r="A5" s="66" t="s">
        <v>36</v>
      </c>
      <c r="B5" s="66" t="s">
        <v>37</v>
      </c>
      <c r="C5" s="67">
        <v>22000</v>
      </c>
      <c r="D5" s="68">
        <v>0</v>
      </c>
      <c r="E5" s="67">
        <v>20</v>
      </c>
      <c r="F5" s="69">
        <v>550</v>
      </c>
      <c r="G5" s="69">
        <v>0</v>
      </c>
      <c r="H5" s="69">
        <v>0</v>
      </c>
      <c r="I5" s="67">
        <v>40</v>
      </c>
      <c r="J5" s="68">
        <v>550</v>
      </c>
      <c r="K5" s="67">
        <v>22000</v>
      </c>
      <c r="L5" s="68">
        <v>550</v>
      </c>
      <c r="M5" s="68">
        <v>0</v>
      </c>
      <c r="N5" s="68">
        <v>550</v>
      </c>
      <c r="O5" s="68">
        <v>0</v>
      </c>
      <c r="P5" s="68">
        <v>0</v>
      </c>
    </row>
    <row r="6" spans="1:16">
      <c r="A6" s="66" t="s">
        <v>39</v>
      </c>
      <c r="B6" s="66" t="s">
        <v>40</v>
      </c>
      <c r="C6" s="67">
        <v>24000</v>
      </c>
      <c r="D6" s="68">
        <v>200</v>
      </c>
      <c r="E6" s="67">
        <v>20</v>
      </c>
      <c r="F6" s="69">
        <v>500</v>
      </c>
      <c r="G6" s="69">
        <v>0</v>
      </c>
      <c r="H6" s="69">
        <v>0</v>
      </c>
      <c r="I6" s="67">
        <v>40</v>
      </c>
      <c r="J6" s="68">
        <v>700</v>
      </c>
      <c r="K6" s="67">
        <v>23240</v>
      </c>
      <c r="L6" s="68">
        <v>714</v>
      </c>
      <c r="M6" s="68">
        <v>266</v>
      </c>
      <c r="N6" s="68">
        <v>448</v>
      </c>
      <c r="O6" s="68">
        <v>0</v>
      </c>
      <c r="P6" s="68">
        <v>0</v>
      </c>
    </row>
    <row r="7" spans="1:16">
      <c r="A7" s="66" t="s">
        <v>221</v>
      </c>
      <c r="B7" s="66" t="s">
        <v>222</v>
      </c>
      <c r="C7" s="67">
        <v>29400</v>
      </c>
      <c r="D7" s="68">
        <v>50</v>
      </c>
      <c r="E7" s="67">
        <v>20</v>
      </c>
      <c r="F7" s="69">
        <v>525</v>
      </c>
      <c r="G7" s="69">
        <v>0</v>
      </c>
      <c r="H7" s="69">
        <v>185</v>
      </c>
      <c r="I7" s="67">
        <v>40</v>
      </c>
      <c r="J7" s="68">
        <v>760</v>
      </c>
      <c r="K7" s="67">
        <v>27360</v>
      </c>
      <c r="L7" s="68">
        <v>684</v>
      </c>
      <c r="M7" s="68">
        <v>0</v>
      </c>
      <c r="N7" s="68">
        <v>558</v>
      </c>
      <c r="O7" s="68">
        <v>0</v>
      </c>
      <c r="P7" s="68">
        <v>126</v>
      </c>
    </row>
    <row r="8" spans="1:16">
      <c r="A8" s="66" t="s">
        <v>223</v>
      </c>
      <c r="B8" s="66" t="s">
        <v>33</v>
      </c>
      <c r="C8" s="67">
        <v>31000</v>
      </c>
      <c r="D8" s="68">
        <v>250</v>
      </c>
      <c r="E8" s="67">
        <v>20</v>
      </c>
      <c r="F8" s="69">
        <v>650</v>
      </c>
      <c r="G8" s="69">
        <v>0</v>
      </c>
      <c r="H8" s="69">
        <v>0</v>
      </c>
      <c r="I8" s="67">
        <v>40</v>
      </c>
      <c r="J8" s="68">
        <v>900</v>
      </c>
      <c r="K8" s="67">
        <v>33520</v>
      </c>
      <c r="L8" s="68">
        <v>963</v>
      </c>
      <c r="M8" s="68">
        <v>250</v>
      </c>
      <c r="N8" s="68">
        <v>713</v>
      </c>
      <c r="O8" s="68">
        <v>0</v>
      </c>
      <c r="P8" s="68">
        <v>0</v>
      </c>
    </row>
    <row r="9" spans="1:16">
      <c r="A9" s="66" t="s">
        <v>251</v>
      </c>
      <c r="B9" s="66" t="s">
        <v>63</v>
      </c>
      <c r="C9" s="67">
        <v>82640</v>
      </c>
      <c r="D9" s="68">
        <v>900</v>
      </c>
      <c r="E9" s="67">
        <v>20</v>
      </c>
      <c r="F9" s="69">
        <v>1616</v>
      </c>
      <c r="G9" s="69">
        <v>0</v>
      </c>
      <c r="H9" s="69">
        <v>0</v>
      </c>
      <c r="I9" s="67">
        <v>40</v>
      </c>
      <c r="J9" s="68">
        <v>2516</v>
      </c>
      <c r="K9" s="67">
        <v>53480</v>
      </c>
      <c r="L9" s="68">
        <v>1557</v>
      </c>
      <c r="M9" s="68">
        <v>440</v>
      </c>
      <c r="N9" s="68">
        <v>1117</v>
      </c>
      <c r="O9" s="68">
        <v>0</v>
      </c>
      <c r="P9" s="68">
        <v>0</v>
      </c>
    </row>
    <row r="10" spans="1:16">
      <c r="A10" s="66" t="s">
        <v>164</v>
      </c>
      <c r="B10" s="66" t="s">
        <v>118</v>
      </c>
      <c r="C10" s="67">
        <v>64400</v>
      </c>
      <c r="D10" s="68">
        <v>1200</v>
      </c>
      <c r="E10" s="67">
        <v>20</v>
      </c>
      <c r="F10" s="69">
        <v>1010</v>
      </c>
      <c r="G10" s="69">
        <v>0</v>
      </c>
      <c r="H10" s="69">
        <v>0</v>
      </c>
      <c r="I10" s="67">
        <v>40</v>
      </c>
      <c r="J10" s="68">
        <v>2210</v>
      </c>
      <c r="K10" s="67">
        <v>64400</v>
      </c>
      <c r="L10" s="68">
        <v>2210</v>
      </c>
      <c r="M10" s="68">
        <v>1200</v>
      </c>
      <c r="N10" s="68">
        <v>1010</v>
      </c>
      <c r="O10" s="68">
        <v>0</v>
      </c>
      <c r="P10" s="68">
        <v>0</v>
      </c>
    </row>
    <row r="11" spans="1:16">
      <c r="A11" s="66" t="s">
        <v>165</v>
      </c>
      <c r="B11" s="66" t="s">
        <v>71</v>
      </c>
      <c r="C11" s="67">
        <v>20000</v>
      </c>
      <c r="D11" s="68">
        <v>0</v>
      </c>
      <c r="E11" s="67">
        <v>20</v>
      </c>
      <c r="F11" s="69">
        <v>500</v>
      </c>
      <c r="G11" s="69">
        <v>0</v>
      </c>
      <c r="H11" s="69">
        <v>0</v>
      </c>
      <c r="I11" s="67">
        <v>40</v>
      </c>
      <c r="J11" s="68">
        <v>500</v>
      </c>
      <c r="K11" s="67">
        <v>17600</v>
      </c>
      <c r="L11" s="68">
        <v>440</v>
      </c>
      <c r="M11" s="68">
        <v>110</v>
      </c>
      <c r="N11" s="68">
        <v>330</v>
      </c>
      <c r="O11" s="68">
        <v>0</v>
      </c>
      <c r="P11" s="68">
        <v>0</v>
      </c>
    </row>
    <row r="12" spans="1:16">
      <c r="A12" s="66" t="s">
        <v>142</v>
      </c>
      <c r="B12" s="66" t="s">
        <v>40</v>
      </c>
      <c r="C12" s="67">
        <v>52000</v>
      </c>
      <c r="D12" s="68">
        <v>900</v>
      </c>
      <c r="E12" s="67">
        <v>20</v>
      </c>
      <c r="F12" s="69">
        <v>850</v>
      </c>
      <c r="G12" s="69">
        <v>0</v>
      </c>
      <c r="H12" s="69">
        <v>0</v>
      </c>
      <c r="I12" s="67">
        <v>40</v>
      </c>
      <c r="J12" s="68">
        <v>1750</v>
      </c>
      <c r="K12" s="67">
        <v>52600</v>
      </c>
      <c r="L12" s="68">
        <v>1800</v>
      </c>
      <c r="M12" s="68">
        <v>970</v>
      </c>
      <c r="N12" s="68">
        <v>830</v>
      </c>
      <c r="O12" s="68">
        <v>0</v>
      </c>
      <c r="P12" s="68">
        <v>0</v>
      </c>
    </row>
    <row r="13" spans="1:16">
      <c r="A13" s="66" t="s">
        <v>143</v>
      </c>
      <c r="B13" s="66" t="s">
        <v>46</v>
      </c>
      <c r="C13" s="67">
        <v>40580</v>
      </c>
      <c r="D13" s="68">
        <v>333</v>
      </c>
      <c r="E13" s="67">
        <v>20</v>
      </c>
      <c r="F13" s="69">
        <v>808</v>
      </c>
      <c r="G13" s="69">
        <v>0</v>
      </c>
      <c r="H13" s="69">
        <v>40</v>
      </c>
      <c r="I13" s="67">
        <v>40</v>
      </c>
      <c r="J13" s="68">
        <v>1181</v>
      </c>
      <c r="K13" s="67">
        <v>41840</v>
      </c>
      <c r="L13" s="68">
        <v>1216</v>
      </c>
      <c r="M13" s="68">
        <v>340</v>
      </c>
      <c r="N13" s="68">
        <v>831</v>
      </c>
      <c r="O13" s="68">
        <v>0</v>
      </c>
      <c r="P13" s="68">
        <v>45</v>
      </c>
    </row>
    <row r="14" spans="1:16">
      <c r="A14" s="66" t="s">
        <v>144</v>
      </c>
      <c r="B14" s="66" t="s">
        <v>46</v>
      </c>
      <c r="C14" s="67">
        <v>45000</v>
      </c>
      <c r="D14" s="68">
        <v>150</v>
      </c>
      <c r="E14" s="67">
        <v>20</v>
      </c>
      <c r="F14" s="69">
        <v>950</v>
      </c>
      <c r="G14" s="69">
        <v>50</v>
      </c>
      <c r="H14" s="69">
        <v>50</v>
      </c>
      <c r="I14" s="67">
        <v>40</v>
      </c>
      <c r="J14" s="68">
        <v>1200</v>
      </c>
      <c r="K14" s="67">
        <v>40980</v>
      </c>
      <c r="L14" s="68">
        <v>1108</v>
      </c>
      <c r="M14" s="68">
        <v>167</v>
      </c>
      <c r="N14" s="68">
        <v>876</v>
      </c>
      <c r="O14" s="68">
        <v>23</v>
      </c>
      <c r="P14" s="68">
        <v>42</v>
      </c>
    </row>
    <row r="15" spans="1:16">
      <c r="A15" s="66" t="s">
        <v>47</v>
      </c>
      <c r="B15" s="66" t="s">
        <v>40</v>
      </c>
      <c r="C15" s="67">
        <v>32000</v>
      </c>
      <c r="D15" s="68">
        <v>0</v>
      </c>
      <c r="E15" s="67">
        <v>20</v>
      </c>
      <c r="F15" s="69">
        <v>700</v>
      </c>
      <c r="G15" s="69">
        <v>0</v>
      </c>
      <c r="H15" s="69">
        <v>100</v>
      </c>
      <c r="I15" s="67">
        <v>40</v>
      </c>
      <c r="J15" s="68">
        <v>800</v>
      </c>
      <c r="K15" s="67">
        <v>31720</v>
      </c>
      <c r="L15" s="68">
        <v>793</v>
      </c>
      <c r="M15" s="68">
        <v>0</v>
      </c>
      <c r="N15" s="68">
        <v>757</v>
      </c>
      <c r="O15" s="68">
        <v>0</v>
      </c>
      <c r="P15" s="68">
        <v>36</v>
      </c>
    </row>
    <row r="16" spans="1:16">
      <c r="A16" s="66" t="s">
        <v>48</v>
      </c>
      <c r="B16" s="66" t="s">
        <v>49</v>
      </c>
      <c r="C16" s="67">
        <v>38760</v>
      </c>
      <c r="D16" s="68">
        <v>0</v>
      </c>
      <c r="E16" s="67">
        <v>20</v>
      </c>
      <c r="F16" s="69">
        <v>959</v>
      </c>
      <c r="G16" s="69">
        <v>10</v>
      </c>
      <c r="H16" s="69">
        <v>0</v>
      </c>
      <c r="I16" s="67">
        <v>40</v>
      </c>
      <c r="J16" s="68">
        <v>969</v>
      </c>
      <c r="K16" s="67">
        <v>33400</v>
      </c>
      <c r="L16" s="68">
        <v>835</v>
      </c>
      <c r="M16" s="68">
        <v>6</v>
      </c>
      <c r="N16" s="68">
        <v>829</v>
      </c>
      <c r="O16" s="68">
        <v>0</v>
      </c>
      <c r="P16" s="68">
        <v>0</v>
      </c>
    </row>
    <row r="17" spans="1:16">
      <c r="A17" s="66" t="s">
        <v>224</v>
      </c>
      <c r="B17" s="66" t="s">
        <v>225</v>
      </c>
      <c r="C17" s="67">
        <v>28000</v>
      </c>
      <c r="D17" s="68">
        <v>0</v>
      </c>
      <c r="E17" s="67">
        <v>20</v>
      </c>
      <c r="F17" s="69">
        <v>600</v>
      </c>
      <c r="G17" s="69">
        <v>50</v>
      </c>
      <c r="H17" s="69">
        <v>50</v>
      </c>
      <c r="I17" s="67">
        <v>40</v>
      </c>
      <c r="J17" s="68">
        <v>700</v>
      </c>
      <c r="K17" s="67">
        <v>28000</v>
      </c>
      <c r="L17" s="68">
        <v>700</v>
      </c>
      <c r="M17" s="68">
        <v>0</v>
      </c>
      <c r="N17" s="68">
        <v>650</v>
      </c>
      <c r="O17" s="68">
        <v>0</v>
      </c>
      <c r="P17" s="68">
        <v>50</v>
      </c>
    </row>
    <row r="18" spans="1:16">
      <c r="A18" s="66" t="s">
        <v>253</v>
      </c>
      <c r="B18" s="66" t="s">
        <v>33</v>
      </c>
      <c r="C18" s="67">
        <v>28000</v>
      </c>
      <c r="D18" s="68">
        <v>0</v>
      </c>
      <c r="E18" s="67">
        <v>20</v>
      </c>
      <c r="F18" s="69">
        <v>700</v>
      </c>
      <c r="G18" s="69">
        <v>0</v>
      </c>
      <c r="H18" s="69">
        <v>0</v>
      </c>
      <c r="I18" s="67">
        <v>40</v>
      </c>
      <c r="J18" s="68">
        <v>700</v>
      </c>
      <c r="K18" s="67">
        <v>29880</v>
      </c>
      <c r="L18" s="68">
        <v>775</v>
      </c>
      <c r="M18" s="68">
        <v>28</v>
      </c>
      <c r="N18" s="68">
        <v>747</v>
      </c>
      <c r="O18" s="68">
        <v>0</v>
      </c>
      <c r="P18" s="68">
        <v>0</v>
      </c>
    </row>
    <row r="19" spans="1:16">
      <c r="A19" s="66" t="s">
        <v>54</v>
      </c>
      <c r="B19" s="66" t="s">
        <v>55</v>
      </c>
      <c r="C19" s="67">
        <v>21760</v>
      </c>
      <c r="D19" s="68">
        <v>0</v>
      </c>
      <c r="E19" s="67">
        <v>20</v>
      </c>
      <c r="F19" s="69">
        <v>244</v>
      </c>
      <c r="G19" s="69">
        <v>250</v>
      </c>
      <c r="H19" s="69">
        <v>50</v>
      </c>
      <c r="I19" s="67">
        <v>40</v>
      </c>
      <c r="J19" s="68">
        <v>544</v>
      </c>
      <c r="K19" s="67">
        <v>24200</v>
      </c>
      <c r="L19" s="68">
        <v>605</v>
      </c>
      <c r="M19" s="68">
        <v>0</v>
      </c>
      <c r="N19" s="68">
        <v>549</v>
      </c>
      <c r="O19" s="68">
        <v>20</v>
      </c>
      <c r="P19" s="68">
        <v>36</v>
      </c>
    </row>
    <row r="20" spans="1:16">
      <c r="A20" s="66" t="s">
        <v>193</v>
      </c>
      <c r="B20" s="66" t="s">
        <v>37</v>
      </c>
      <c r="C20" s="67">
        <v>20000</v>
      </c>
      <c r="D20" s="68">
        <v>0</v>
      </c>
      <c r="E20" s="67">
        <v>20</v>
      </c>
      <c r="F20" s="69">
        <v>500</v>
      </c>
      <c r="G20" s="69">
        <v>0</v>
      </c>
      <c r="H20" s="69">
        <v>0</v>
      </c>
      <c r="I20" s="67">
        <v>40</v>
      </c>
      <c r="J20" s="68">
        <v>500</v>
      </c>
      <c r="K20" s="67">
        <v>20000</v>
      </c>
      <c r="L20" s="68">
        <v>500</v>
      </c>
      <c r="M20" s="68">
        <v>0</v>
      </c>
      <c r="N20" s="68">
        <v>500</v>
      </c>
      <c r="O20" s="68">
        <v>0</v>
      </c>
      <c r="P20" s="68">
        <v>0</v>
      </c>
    </row>
    <row r="21" spans="1:16">
      <c r="A21" s="66" t="s">
        <v>194</v>
      </c>
      <c r="B21" s="66" t="s">
        <v>63</v>
      </c>
      <c r="C21" s="67">
        <v>28000</v>
      </c>
      <c r="D21" s="68">
        <v>0</v>
      </c>
      <c r="E21" s="67">
        <v>20</v>
      </c>
      <c r="F21" s="69">
        <v>700</v>
      </c>
      <c r="G21" s="69">
        <v>0</v>
      </c>
      <c r="H21" s="69">
        <v>0</v>
      </c>
      <c r="I21" s="67">
        <v>40</v>
      </c>
      <c r="J21" s="68">
        <v>700</v>
      </c>
      <c r="K21" s="67">
        <v>28520</v>
      </c>
      <c r="L21" s="68">
        <v>713</v>
      </c>
      <c r="M21" s="68">
        <v>87</v>
      </c>
      <c r="N21" s="68">
        <v>626</v>
      </c>
      <c r="O21" s="68">
        <v>0</v>
      </c>
      <c r="P21" s="68">
        <v>0</v>
      </c>
    </row>
    <row r="22" spans="1:16">
      <c r="A22" s="66" t="s">
        <v>59</v>
      </c>
      <c r="B22" s="66" t="s">
        <v>60</v>
      </c>
      <c r="C22" s="67">
        <v>20000</v>
      </c>
      <c r="D22" s="68">
        <v>0</v>
      </c>
      <c r="E22" s="67">
        <v>20</v>
      </c>
      <c r="F22" s="69">
        <v>500</v>
      </c>
      <c r="G22" s="69">
        <v>0</v>
      </c>
      <c r="H22" s="69">
        <v>0</v>
      </c>
      <c r="I22" s="67">
        <v>40</v>
      </c>
      <c r="J22" s="68">
        <v>500</v>
      </c>
      <c r="K22" s="67">
        <v>20160</v>
      </c>
      <c r="L22" s="68">
        <v>504</v>
      </c>
      <c r="M22" s="68">
        <v>0</v>
      </c>
      <c r="N22" s="68">
        <v>504</v>
      </c>
      <c r="O22" s="68">
        <v>0</v>
      </c>
      <c r="P22" s="68">
        <v>0</v>
      </c>
    </row>
    <row r="23" spans="1:16">
      <c r="A23" s="66" t="s">
        <v>271</v>
      </c>
      <c r="B23" s="66" t="s">
        <v>60</v>
      </c>
      <c r="C23" s="67">
        <v>18000</v>
      </c>
      <c r="D23" s="68">
        <v>0</v>
      </c>
      <c r="E23" s="67">
        <v>20</v>
      </c>
      <c r="F23" s="69">
        <v>380</v>
      </c>
      <c r="G23" s="69">
        <v>10</v>
      </c>
      <c r="H23" s="69">
        <v>60</v>
      </c>
      <c r="I23" s="67">
        <v>40</v>
      </c>
      <c r="J23" s="68">
        <v>450</v>
      </c>
      <c r="K23" s="67">
        <v>7200</v>
      </c>
      <c r="L23" s="68">
        <v>180</v>
      </c>
      <c r="M23" s="68">
        <v>0</v>
      </c>
      <c r="N23" s="68">
        <v>180</v>
      </c>
      <c r="O23" s="68">
        <v>0</v>
      </c>
      <c r="P23" s="68">
        <v>0</v>
      </c>
    </row>
    <row r="24" spans="1:16">
      <c r="A24" s="66" t="s">
        <v>227</v>
      </c>
      <c r="B24" s="66" t="s">
        <v>46</v>
      </c>
      <c r="C24" s="67">
        <v>28000</v>
      </c>
      <c r="D24" s="68">
        <v>0</v>
      </c>
      <c r="E24" s="67">
        <v>20</v>
      </c>
      <c r="F24" s="69">
        <v>600</v>
      </c>
      <c r="G24" s="69">
        <v>0</v>
      </c>
      <c r="H24" s="69">
        <v>100</v>
      </c>
      <c r="I24" s="67">
        <v>40</v>
      </c>
      <c r="J24" s="68">
        <v>700</v>
      </c>
      <c r="K24" s="67">
        <v>30400</v>
      </c>
      <c r="L24" s="68">
        <v>760</v>
      </c>
      <c r="M24" s="68">
        <v>0</v>
      </c>
      <c r="N24" s="68">
        <v>760</v>
      </c>
      <c r="O24" s="68">
        <v>0</v>
      </c>
      <c r="P24" s="68">
        <v>0</v>
      </c>
    </row>
    <row r="25" spans="1:16">
      <c r="A25" s="66" t="s">
        <v>64</v>
      </c>
      <c r="B25" s="66" t="s">
        <v>65</v>
      </c>
      <c r="C25" s="67">
        <v>33600</v>
      </c>
      <c r="D25" s="68">
        <v>0</v>
      </c>
      <c r="E25" s="67">
        <v>20</v>
      </c>
      <c r="F25" s="69">
        <v>780</v>
      </c>
      <c r="G25" s="69">
        <v>0</v>
      </c>
      <c r="H25" s="69">
        <v>60</v>
      </c>
      <c r="I25" s="67">
        <v>40</v>
      </c>
      <c r="J25" s="68">
        <v>840</v>
      </c>
      <c r="K25" s="67">
        <v>40880</v>
      </c>
      <c r="L25" s="68">
        <v>1022</v>
      </c>
      <c r="M25" s="68">
        <v>0</v>
      </c>
      <c r="N25" s="68">
        <v>968</v>
      </c>
      <c r="O25" s="68">
        <v>0</v>
      </c>
      <c r="P25" s="68">
        <v>54</v>
      </c>
    </row>
    <row r="26" spans="1:16">
      <c r="A26" s="66" t="s">
        <v>195</v>
      </c>
      <c r="B26" s="66" t="s">
        <v>196</v>
      </c>
      <c r="C26" s="67">
        <v>23040</v>
      </c>
      <c r="D26" s="68">
        <v>0</v>
      </c>
      <c r="E26" s="67">
        <v>20</v>
      </c>
      <c r="F26" s="69">
        <v>576</v>
      </c>
      <c r="G26" s="69">
        <v>0</v>
      </c>
      <c r="H26" s="69">
        <v>0</v>
      </c>
      <c r="I26" s="67">
        <v>40</v>
      </c>
      <c r="J26" s="68">
        <v>576</v>
      </c>
      <c r="K26" s="67">
        <v>5760</v>
      </c>
      <c r="L26" s="68">
        <v>144</v>
      </c>
      <c r="M26" s="68">
        <v>0</v>
      </c>
      <c r="N26" s="68">
        <v>144</v>
      </c>
      <c r="O26" s="68">
        <v>0</v>
      </c>
      <c r="P26" s="68">
        <v>0</v>
      </c>
    </row>
    <row r="27" spans="1:16">
      <c r="A27" s="66" t="s">
        <v>66</v>
      </c>
      <c r="B27" s="66" t="s">
        <v>60</v>
      </c>
      <c r="C27" s="67">
        <v>9000</v>
      </c>
      <c r="D27" s="68">
        <v>0</v>
      </c>
      <c r="E27" s="67">
        <v>20</v>
      </c>
      <c r="F27" s="69">
        <v>225</v>
      </c>
      <c r="G27" s="69">
        <v>0</v>
      </c>
      <c r="H27" s="69">
        <v>0</v>
      </c>
      <c r="I27" s="67">
        <v>40</v>
      </c>
      <c r="J27" s="68">
        <v>225</v>
      </c>
      <c r="K27" s="67">
        <v>3000</v>
      </c>
      <c r="L27" s="68">
        <v>75</v>
      </c>
      <c r="M27" s="68">
        <v>0</v>
      </c>
      <c r="N27" s="68">
        <v>60</v>
      </c>
      <c r="O27" s="68">
        <v>15</v>
      </c>
      <c r="P27" s="68">
        <v>0</v>
      </c>
    </row>
    <row r="28" spans="1:16">
      <c r="A28" s="66" t="s">
        <v>255</v>
      </c>
      <c r="B28" s="66" t="s">
        <v>33</v>
      </c>
      <c r="C28" s="67">
        <v>43200</v>
      </c>
      <c r="D28" s="68">
        <v>0</v>
      </c>
      <c r="E28" s="67">
        <v>20</v>
      </c>
      <c r="F28" s="69">
        <v>930</v>
      </c>
      <c r="G28" s="69">
        <v>0</v>
      </c>
      <c r="H28" s="69">
        <v>150</v>
      </c>
      <c r="I28" s="67">
        <v>40</v>
      </c>
      <c r="J28" s="68">
        <v>1080</v>
      </c>
      <c r="K28" s="67">
        <v>29840</v>
      </c>
      <c r="L28" s="68">
        <v>746</v>
      </c>
      <c r="M28" s="68">
        <v>15</v>
      </c>
      <c r="N28" s="68">
        <v>699</v>
      </c>
      <c r="O28" s="68">
        <v>0</v>
      </c>
      <c r="P28" s="68">
        <v>32</v>
      </c>
    </row>
    <row r="29" spans="1:16">
      <c r="A29" s="66" t="s">
        <v>147</v>
      </c>
      <c r="B29" s="66" t="s">
        <v>40</v>
      </c>
      <c r="C29" s="67">
        <v>25000</v>
      </c>
      <c r="D29" s="68">
        <v>0</v>
      </c>
      <c r="E29" s="67">
        <v>20</v>
      </c>
      <c r="F29" s="69">
        <v>180</v>
      </c>
      <c r="G29" s="69">
        <v>390</v>
      </c>
      <c r="H29" s="69">
        <v>55</v>
      </c>
      <c r="I29" s="67">
        <v>40</v>
      </c>
      <c r="J29" s="68">
        <v>625</v>
      </c>
      <c r="K29" s="67">
        <v>23280</v>
      </c>
      <c r="L29" s="68">
        <v>582</v>
      </c>
      <c r="M29" s="68">
        <v>0</v>
      </c>
      <c r="N29" s="68">
        <v>582</v>
      </c>
      <c r="O29" s="68">
        <v>0</v>
      </c>
      <c r="P29" s="68">
        <v>0</v>
      </c>
    </row>
    <row r="30" spans="1:16">
      <c r="A30" s="66" t="s">
        <v>72</v>
      </c>
      <c r="B30" s="66" t="s">
        <v>63</v>
      </c>
      <c r="C30" s="67">
        <v>28680</v>
      </c>
      <c r="D30" s="68">
        <v>100</v>
      </c>
      <c r="E30" s="67">
        <v>20</v>
      </c>
      <c r="F30" s="69">
        <v>563</v>
      </c>
      <c r="G30" s="69">
        <v>0</v>
      </c>
      <c r="H30" s="69">
        <v>104</v>
      </c>
      <c r="I30" s="67">
        <v>40</v>
      </c>
      <c r="J30" s="68">
        <v>767</v>
      </c>
      <c r="K30" s="67">
        <v>27480</v>
      </c>
      <c r="L30" s="68">
        <v>721</v>
      </c>
      <c r="M30" s="68">
        <v>40</v>
      </c>
      <c r="N30" s="68">
        <v>606</v>
      </c>
      <c r="O30" s="68">
        <v>0</v>
      </c>
      <c r="P30" s="68">
        <v>75</v>
      </c>
    </row>
    <row r="31" spans="1:16">
      <c r="A31" s="66" t="s">
        <v>272</v>
      </c>
      <c r="B31" s="66" t="s">
        <v>63</v>
      </c>
      <c r="C31" s="67">
        <v>28000</v>
      </c>
      <c r="D31" s="68">
        <v>0</v>
      </c>
      <c r="E31" s="67">
        <v>20</v>
      </c>
      <c r="F31" s="69">
        <v>650</v>
      </c>
      <c r="G31" s="69">
        <v>0</v>
      </c>
      <c r="H31" s="69">
        <v>50</v>
      </c>
      <c r="I31" s="67">
        <v>40</v>
      </c>
      <c r="J31" s="68">
        <v>700</v>
      </c>
      <c r="K31" s="67">
        <v>30000</v>
      </c>
      <c r="L31" s="68">
        <v>750</v>
      </c>
      <c r="M31" s="68">
        <v>60</v>
      </c>
      <c r="N31" s="68">
        <v>690</v>
      </c>
      <c r="O31" s="68">
        <v>0</v>
      </c>
      <c r="P31" s="68">
        <v>0</v>
      </c>
    </row>
    <row r="32" spans="1:16">
      <c r="A32" s="66" t="s">
        <v>73</v>
      </c>
      <c r="B32" s="66" t="s">
        <v>74</v>
      </c>
      <c r="C32" s="67">
        <v>36600</v>
      </c>
      <c r="D32" s="68">
        <v>0</v>
      </c>
      <c r="E32" s="67">
        <v>20</v>
      </c>
      <c r="F32" s="69">
        <v>875</v>
      </c>
      <c r="G32" s="69">
        <v>0</v>
      </c>
      <c r="H32" s="69">
        <v>40</v>
      </c>
      <c r="I32" s="67">
        <v>40</v>
      </c>
      <c r="J32" s="68">
        <v>915</v>
      </c>
      <c r="K32" s="67">
        <v>34800</v>
      </c>
      <c r="L32" s="68">
        <v>870</v>
      </c>
      <c r="M32" s="68">
        <v>0</v>
      </c>
      <c r="N32" s="68">
        <v>763</v>
      </c>
      <c r="O32" s="68">
        <v>42</v>
      </c>
      <c r="P32" s="68">
        <v>65</v>
      </c>
    </row>
    <row r="33" spans="1:16">
      <c r="A33" s="66" t="s">
        <v>78</v>
      </c>
      <c r="B33" s="66" t="s">
        <v>79</v>
      </c>
      <c r="C33" s="67">
        <v>10000</v>
      </c>
      <c r="D33" s="68">
        <v>100</v>
      </c>
      <c r="E33" s="67">
        <v>20</v>
      </c>
      <c r="F33" s="69">
        <v>200</v>
      </c>
      <c r="G33" s="69">
        <v>0</v>
      </c>
      <c r="H33" s="69">
        <v>0</v>
      </c>
      <c r="I33" s="67">
        <v>40</v>
      </c>
      <c r="J33" s="68">
        <v>300</v>
      </c>
      <c r="K33" s="67">
        <v>9320</v>
      </c>
      <c r="L33" s="68">
        <v>334</v>
      </c>
      <c r="M33" s="68">
        <v>110</v>
      </c>
      <c r="N33" s="68">
        <v>224</v>
      </c>
      <c r="O33" s="68">
        <v>0</v>
      </c>
      <c r="P33" s="68">
        <v>0</v>
      </c>
    </row>
    <row r="34" spans="1:16">
      <c r="A34" s="66" t="s">
        <v>80</v>
      </c>
      <c r="B34" s="66" t="s">
        <v>60</v>
      </c>
      <c r="C34" s="67">
        <v>12000</v>
      </c>
      <c r="D34" s="68">
        <v>0</v>
      </c>
      <c r="E34" s="67">
        <v>20</v>
      </c>
      <c r="F34" s="69">
        <v>0</v>
      </c>
      <c r="G34" s="69">
        <v>300</v>
      </c>
      <c r="H34" s="69">
        <v>0</v>
      </c>
      <c r="I34" s="67">
        <v>40</v>
      </c>
      <c r="J34" s="68">
        <v>300</v>
      </c>
      <c r="K34" s="67">
        <v>12240</v>
      </c>
      <c r="L34" s="68">
        <v>306</v>
      </c>
      <c r="M34" s="68">
        <v>0</v>
      </c>
      <c r="N34" s="68">
        <v>0</v>
      </c>
      <c r="O34" s="68">
        <v>306</v>
      </c>
      <c r="P34" s="68">
        <v>0</v>
      </c>
    </row>
    <row r="35" spans="1:16">
      <c r="A35" s="66" t="s">
        <v>229</v>
      </c>
      <c r="B35" s="66" t="s">
        <v>273</v>
      </c>
      <c r="C35" s="67">
        <v>24000</v>
      </c>
      <c r="D35" s="68">
        <v>0</v>
      </c>
      <c r="E35" s="67">
        <v>20</v>
      </c>
      <c r="F35" s="69">
        <v>500</v>
      </c>
      <c r="G35" s="69">
        <v>100</v>
      </c>
      <c r="H35" s="69">
        <v>0</v>
      </c>
      <c r="I35" s="67">
        <v>40</v>
      </c>
      <c r="J35" s="68">
        <v>600</v>
      </c>
      <c r="K35" s="67">
        <v>24280</v>
      </c>
      <c r="L35" s="68">
        <v>607</v>
      </c>
      <c r="M35" s="68">
        <v>0</v>
      </c>
      <c r="N35" s="68">
        <v>380</v>
      </c>
      <c r="O35" s="68">
        <v>227</v>
      </c>
      <c r="P35" s="68">
        <v>0</v>
      </c>
    </row>
    <row r="36" spans="1:16">
      <c r="A36" s="66" t="s">
        <v>149</v>
      </c>
      <c r="B36" s="66" t="s">
        <v>40</v>
      </c>
      <c r="C36" s="67">
        <v>49000</v>
      </c>
      <c r="D36" s="68">
        <v>400</v>
      </c>
      <c r="E36" s="67">
        <v>20</v>
      </c>
      <c r="F36" s="69">
        <v>925</v>
      </c>
      <c r="G36" s="69">
        <v>0</v>
      </c>
      <c r="H36" s="69">
        <v>100</v>
      </c>
      <c r="I36" s="67">
        <v>40</v>
      </c>
      <c r="J36" s="68">
        <v>1425</v>
      </c>
      <c r="K36" s="67">
        <v>33400</v>
      </c>
      <c r="L36" s="68">
        <v>1035</v>
      </c>
      <c r="M36" s="68">
        <v>400</v>
      </c>
      <c r="N36" s="68">
        <v>635</v>
      </c>
      <c r="O36" s="68">
        <v>0</v>
      </c>
      <c r="P36" s="68">
        <v>0</v>
      </c>
    </row>
    <row r="37" spans="1:16">
      <c r="A37" s="66" t="s">
        <v>257</v>
      </c>
      <c r="B37" s="66" t="s">
        <v>258</v>
      </c>
      <c r="C37" s="67">
        <v>68000</v>
      </c>
      <c r="D37" s="68">
        <v>0</v>
      </c>
      <c r="E37" s="67">
        <v>20</v>
      </c>
      <c r="F37" s="69">
        <v>1500</v>
      </c>
      <c r="G37" s="69">
        <v>0</v>
      </c>
      <c r="H37" s="69">
        <v>200</v>
      </c>
      <c r="I37" s="67">
        <v>40</v>
      </c>
      <c r="J37" s="68">
        <v>1700</v>
      </c>
      <c r="K37" s="67">
        <v>48560</v>
      </c>
      <c r="L37" s="68">
        <v>1304</v>
      </c>
      <c r="M37" s="68">
        <v>90</v>
      </c>
      <c r="N37" s="68">
        <v>119</v>
      </c>
      <c r="O37" s="68">
        <v>845</v>
      </c>
      <c r="P37" s="68">
        <v>250</v>
      </c>
    </row>
    <row r="38" spans="1:16">
      <c r="A38" s="66" t="s">
        <v>169</v>
      </c>
      <c r="B38" s="66" t="s">
        <v>170</v>
      </c>
      <c r="C38" s="67">
        <v>38800</v>
      </c>
      <c r="D38" s="68">
        <v>160</v>
      </c>
      <c r="E38" s="67">
        <v>20</v>
      </c>
      <c r="F38" s="69">
        <v>800</v>
      </c>
      <c r="G38" s="69">
        <v>90</v>
      </c>
      <c r="H38" s="69">
        <v>0</v>
      </c>
      <c r="I38" s="67">
        <v>40</v>
      </c>
      <c r="J38" s="68">
        <v>1050</v>
      </c>
      <c r="K38" s="67">
        <v>25080</v>
      </c>
      <c r="L38" s="68">
        <v>556</v>
      </c>
      <c r="M38" s="68">
        <v>0</v>
      </c>
      <c r="N38" s="68">
        <v>556</v>
      </c>
      <c r="O38" s="68">
        <v>0</v>
      </c>
      <c r="P38" s="68">
        <v>0</v>
      </c>
    </row>
    <row r="39" spans="1:16">
      <c r="A39" s="66" t="s">
        <v>259</v>
      </c>
      <c r="B39" s="66" t="s">
        <v>85</v>
      </c>
      <c r="C39" s="67">
        <v>18000</v>
      </c>
      <c r="D39" s="68">
        <v>0</v>
      </c>
      <c r="E39" s="67">
        <v>20</v>
      </c>
      <c r="F39" s="69">
        <v>450</v>
      </c>
      <c r="G39" s="69">
        <v>0</v>
      </c>
      <c r="H39" s="69">
        <v>0</v>
      </c>
      <c r="I39" s="67">
        <v>40</v>
      </c>
      <c r="J39" s="68">
        <v>450</v>
      </c>
      <c r="K39" s="67">
        <v>16480</v>
      </c>
      <c r="L39" s="68">
        <v>412</v>
      </c>
      <c r="M39" s="68">
        <v>0</v>
      </c>
      <c r="N39" s="68">
        <v>412</v>
      </c>
      <c r="O39" s="68">
        <v>0</v>
      </c>
      <c r="P39" s="68">
        <v>0</v>
      </c>
    </row>
    <row r="40" spans="1:16">
      <c r="A40" s="66" t="s">
        <v>202</v>
      </c>
      <c r="B40" s="66" t="s">
        <v>63</v>
      </c>
      <c r="C40" s="67">
        <v>20000</v>
      </c>
      <c r="D40" s="68">
        <v>200</v>
      </c>
      <c r="E40" s="67">
        <v>20</v>
      </c>
      <c r="F40" s="69">
        <v>400</v>
      </c>
      <c r="G40" s="69">
        <v>0</v>
      </c>
      <c r="H40" s="69">
        <v>0</v>
      </c>
      <c r="I40" s="67">
        <v>40</v>
      </c>
      <c r="J40" s="68">
        <v>600</v>
      </c>
      <c r="K40" s="67">
        <v>22600</v>
      </c>
      <c r="L40" s="68">
        <v>715</v>
      </c>
      <c r="M40" s="68">
        <v>300</v>
      </c>
      <c r="N40" s="68">
        <v>415</v>
      </c>
      <c r="O40" s="68">
        <v>0</v>
      </c>
      <c r="P40" s="68">
        <v>0</v>
      </c>
    </row>
    <row r="41" spans="1:16">
      <c r="A41" s="66" t="s">
        <v>83</v>
      </c>
      <c r="B41" s="66" t="s">
        <v>49</v>
      </c>
      <c r="C41" s="67">
        <v>23800</v>
      </c>
      <c r="D41" s="68">
        <v>150</v>
      </c>
      <c r="E41" s="67">
        <v>20</v>
      </c>
      <c r="F41" s="69">
        <v>520</v>
      </c>
      <c r="G41" s="69">
        <v>0</v>
      </c>
      <c r="H41" s="69">
        <v>0</v>
      </c>
      <c r="I41" s="67">
        <v>40</v>
      </c>
      <c r="J41" s="68">
        <v>670</v>
      </c>
      <c r="K41" s="67">
        <v>23380</v>
      </c>
      <c r="L41" s="68">
        <v>659</v>
      </c>
      <c r="M41" s="68">
        <v>149</v>
      </c>
      <c r="N41" s="68">
        <v>510</v>
      </c>
      <c r="O41" s="68">
        <v>0</v>
      </c>
      <c r="P41" s="68">
        <v>0</v>
      </c>
    </row>
    <row r="42" spans="1:16">
      <c r="A42" s="66" t="s">
        <v>171</v>
      </c>
      <c r="B42" s="66" t="s">
        <v>85</v>
      </c>
      <c r="C42" s="67">
        <v>13600</v>
      </c>
      <c r="D42" s="68">
        <v>0</v>
      </c>
      <c r="E42" s="67">
        <v>20</v>
      </c>
      <c r="F42" s="69">
        <v>340</v>
      </c>
      <c r="G42" s="69">
        <v>0</v>
      </c>
      <c r="H42" s="69">
        <v>0</v>
      </c>
      <c r="I42" s="67">
        <v>40</v>
      </c>
      <c r="J42" s="68">
        <v>340</v>
      </c>
      <c r="K42" s="67">
        <v>14240</v>
      </c>
      <c r="L42" s="68">
        <v>356</v>
      </c>
      <c r="M42" s="68">
        <v>24</v>
      </c>
      <c r="N42" s="68">
        <v>332</v>
      </c>
      <c r="O42" s="68">
        <v>0</v>
      </c>
      <c r="P42" s="68">
        <v>0</v>
      </c>
    </row>
    <row r="43" spans="1:16">
      <c r="A43" s="66" t="s">
        <v>86</v>
      </c>
      <c r="B43" s="66" t="s">
        <v>74</v>
      </c>
      <c r="C43" s="67">
        <v>50000</v>
      </c>
      <c r="D43" s="68">
        <v>300</v>
      </c>
      <c r="E43" s="67">
        <v>20</v>
      </c>
      <c r="F43" s="69">
        <v>1000</v>
      </c>
      <c r="G43" s="69">
        <v>0</v>
      </c>
      <c r="H43" s="69">
        <v>100</v>
      </c>
      <c r="I43" s="67">
        <v>40</v>
      </c>
      <c r="J43" s="68">
        <v>1400</v>
      </c>
      <c r="K43" s="67">
        <v>50020</v>
      </c>
      <c r="L43" s="68">
        <v>1401</v>
      </c>
      <c r="M43" s="68">
        <v>301</v>
      </c>
      <c r="N43" s="68">
        <v>1040</v>
      </c>
      <c r="O43" s="68">
        <v>0</v>
      </c>
      <c r="P43" s="68">
        <v>60</v>
      </c>
    </row>
    <row r="44" spans="1:16">
      <c r="A44" s="66" t="s">
        <v>88</v>
      </c>
      <c r="B44" s="66" t="s">
        <v>89</v>
      </c>
      <c r="C44" s="67">
        <v>56000</v>
      </c>
      <c r="D44" s="68">
        <v>0</v>
      </c>
      <c r="E44" s="67">
        <v>20</v>
      </c>
      <c r="F44" s="69">
        <v>1400</v>
      </c>
      <c r="G44" s="69">
        <v>0</v>
      </c>
      <c r="H44" s="69">
        <v>0</v>
      </c>
      <c r="I44" s="67">
        <v>40</v>
      </c>
      <c r="J44" s="68">
        <v>1400</v>
      </c>
      <c r="K44" s="67">
        <v>54920</v>
      </c>
      <c r="L44" s="68">
        <v>1436</v>
      </c>
      <c r="M44" s="68">
        <v>63</v>
      </c>
      <c r="N44" s="68">
        <v>1373</v>
      </c>
      <c r="O44" s="68">
        <v>0</v>
      </c>
      <c r="P44" s="68">
        <v>0</v>
      </c>
    </row>
    <row r="45" spans="1:16">
      <c r="A45" s="66" t="s">
        <v>151</v>
      </c>
      <c r="B45" s="66" t="s">
        <v>91</v>
      </c>
      <c r="C45" s="67">
        <v>30000</v>
      </c>
      <c r="D45" s="68">
        <v>100</v>
      </c>
      <c r="E45" s="67">
        <v>20</v>
      </c>
      <c r="F45" s="69">
        <v>700</v>
      </c>
      <c r="G45" s="69">
        <v>0</v>
      </c>
      <c r="H45" s="69">
        <v>0</v>
      </c>
      <c r="I45" s="67">
        <v>40</v>
      </c>
      <c r="J45" s="68">
        <v>800</v>
      </c>
      <c r="K45" s="67">
        <v>4400</v>
      </c>
      <c r="L45" s="68">
        <v>110</v>
      </c>
      <c r="M45" s="68">
        <v>0</v>
      </c>
      <c r="N45" s="68">
        <v>110</v>
      </c>
      <c r="O45" s="68">
        <v>0</v>
      </c>
      <c r="P45" s="68">
        <v>0</v>
      </c>
    </row>
    <row r="46" spans="1:16">
      <c r="A46" s="66" t="s">
        <v>152</v>
      </c>
      <c r="B46" s="66" t="s">
        <v>94</v>
      </c>
      <c r="C46" s="67">
        <v>24000</v>
      </c>
      <c r="D46" s="68">
        <v>0</v>
      </c>
      <c r="E46" s="67">
        <v>20</v>
      </c>
      <c r="F46" s="69">
        <v>0</v>
      </c>
      <c r="G46" s="69">
        <v>150</v>
      </c>
      <c r="H46" s="69">
        <v>450</v>
      </c>
      <c r="I46" s="67">
        <v>40</v>
      </c>
      <c r="J46" s="68">
        <v>600</v>
      </c>
      <c r="K46" s="67">
        <v>17880</v>
      </c>
      <c r="L46" s="68">
        <v>447</v>
      </c>
      <c r="M46" s="68">
        <v>0</v>
      </c>
      <c r="N46" s="68">
        <v>0</v>
      </c>
      <c r="O46" s="68">
        <v>171</v>
      </c>
      <c r="P46" s="68">
        <v>276</v>
      </c>
    </row>
    <row r="47" spans="1:16">
      <c r="A47" s="66" t="s">
        <v>235</v>
      </c>
      <c r="B47" s="66" t="s">
        <v>46</v>
      </c>
      <c r="C47" s="67">
        <v>52800</v>
      </c>
      <c r="D47" s="68">
        <v>800</v>
      </c>
      <c r="E47" s="67">
        <v>20</v>
      </c>
      <c r="F47" s="69">
        <v>850</v>
      </c>
      <c r="G47" s="69">
        <v>0</v>
      </c>
      <c r="H47" s="69">
        <v>70</v>
      </c>
      <c r="I47" s="67">
        <v>40</v>
      </c>
      <c r="J47" s="68">
        <v>1720</v>
      </c>
      <c r="K47" s="67">
        <v>50680</v>
      </c>
      <c r="L47" s="68">
        <v>1670</v>
      </c>
      <c r="M47" s="68">
        <v>806</v>
      </c>
      <c r="N47" s="68">
        <v>844</v>
      </c>
      <c r="O47" s="68">
        <v>0</v>
      </c>
      <c r="P47" s="68">
        <v>20</v>
      </c>
    </row>
    <row r="48" spans="1:16">
      <c r="A48" s="66" t="s">
        <v>95</v>
      </c>
      <c r="B48" s="66" t="s">
        <v>49</v>
      </c>
      <c r="C48" s="67">
        <v>32400</v>
      </c>
      <c r="D48" s="68">
        <v>0</v>
      </c>
      <c r="E48" s="67">
        <v>20</v>
      </c>
      <c r="F48" s="69">
        <v>780</v>
      </c>
      <c r="G48" s="69">
        <v>0</v>
      </c>
      <c r="H48" s="69">
        <v>30</v>
      </c>
      <c r="I48" s="67">
        <v>40</v>
      </c>
      <c r="J48" s="68">
        <v>810</v>
      </c>
      <c r="K48" s="67">
        <v>33680</v>
      </c>
      <c r="L48" s="68">
        <v>842</v>
      </c>
      <c r="M48" s="68">
        <v>76</v>
      </c>
      <c r="N48" s="68">
        <v>562</v>
      </c>
      <c r="O48" s="68">
        <v>204</v>
      </c>
      <c r="P48" s="68">
        <v>0</v>
      </c>
    </row>
    <row r="49" spans="1:16">
      <c r="A49" s="66" t="s">
        <v>206</v>
      </c>
      <c r="B49" s="66" t="s">
        <v>63</v>
      </c>
      <c r="C49" s="67">
        <v>16800</v>
      </c>
      <c r="D49" s="68">
        <v>0</v>
      </c>
      <c r="E49" s="67">
        <v>20</v>
      </c>
      <c r="F49" s="69">
        <v>420</v>
      </c>
      <c r="G49" s="69">
        <v>0</v>
      </c>
      <c r="H49" s="69">
        <v>0</v>
      </c>
      <c r="I49" s="67">
        <v>40</v>
      </c>
      <c r="J49" s="68">
        <v>420</v>
      </c>
      <c r="K49" s="67">
        <v>16760</v>
      </c>
      <c r="L49" s="68">
        <v>419</v>
      </c>
      <c r="M49" s="68">
        <v>0</v>
      </c>
      <c r="N49" s="68">
        <v>419</v>
      </c>
      <c r="O49" s="68">
        <v>0</v>
      </c>
      <c r="P49" s="68">
        <v>0</v>
      </c>
    </row>
    <row r="50" spans="1:16">
      <c r="A50" s="66" t="s">
        <v>96</v>
      </c>
      <c r="B50" s="66" t="s">
        <v>49</v>
      </c>
      <c r="C50" s="67">
        <v>36800</v>
      </c>
      <c r="D50" s="68">
        <v>0</v>
      </c>
      <c r="E50" s="67">
        <v>20</v>
      </c>
      <c r="F50" s="69">
        <v>920</v>
      </c>
      <c r="G50" s="69">
        <v>0</v>
      </c>
      <c r="H50" s="69">
        <v>0</v>
      </c>
      <c r="I50" s="67">
        <v>40</v>
      </c>
      <c r="J50" s="68">
        <v>920</v>
      </c>
      <c r="K50" s="67">
        <v>34880</v>
      </c>
      <c r="L50" s="68">
        <v>872</v>
      </c>
      <c r="M50" s="68">
        <v>10</v>
      </c>
      <c r="N50" s="68">
        <v>862</v>
      </c>
      <c r="O50" s="68">
        <v>0</v>
      </c>
      <c r="P50" s="68">
        <v>0</v>
      </c>
    </row>
    <row r="51" spans="1:16">
      <c r="A51" s="66" t="s">
        <v>261</v>
      </c>
      <c r="B51" s="66" t="s">
        <v>274</v>
      </c>
      <c r="C51" s="67">
        <v>44960</v>
      </c>
      <c r="D51" s="68">
        <v>0</v>
      </c>
      <c r="E51" s="67">
        <v>20</v>
      </c>
      <c r="F51" s="69">
        <v>1060</v>
      </c>
      <c r="G51" s="69">
        <v>0</v>
      </c>
      <c r="H51" s="69">
        <v>0</v>
      </c>
      <c r="I51" s="67">
        <v>40</v>
      </c>
      <c r="J51" s="68">
        <v>1060</v>
      </c>
      <c r="K51" s="67">
        <v>48320</v>
      </c>
      <c r="L51" s="68">
        <v>1144</v>
      </c>
      <c r="M51" s="68">
        <v>0</v>
      </c>
      <c r="N51" s="68">
        <v>1140</v>
      </c>
      <c r="O51" s="68">
        <v>0</v>
      </c>
      <c r="P51" s="68">
        <v>4</v>
      </c>
    </row>
    <row r="52" spans="1:16">
      <c r="A52" s="66" t="s">
        <v>97</v>
      </c>
      <c r="B52" s="66" t="s">
        <v>98</v>
      </c>
      <c r="C52" s="67">
        <v>16800</v>
      </c>
      <c r="D52" s="68">
        <v>0</v>
      </c>
      <c r="E52" s="67">
        <v>20</v>
      </c>
      <c r="F52" s="69">
        <v>420</v>
      </c>
      <c r="G52" s="69">
        <v>0</v>
      </c>
      <c r="H52" s="69">
        <v>0</v>
      </c>
      <c r="I52" s="67">
        <v>40</v>
      </c>
      <c r="J52" s="68">
        <v>420</v>
      </c>
      <c r="K52" s="67">
        <v>14520</v>
      </c>
      <c r="L52" s="68">
        <v>363</v>
      </c>
      <c r="M52" s="68">
        <v>0</v>
      </c>
      <c r="N52" s="68">
        <v>363</v>
      </c>
      <c r="O52" s="68">
        <v>0</v>
      </c>
      <c r="P52" s="68">
        <v>0</v>
      </c>
    </row>
    <row r="53" spans="1:16">
      <c r="A53" s="66" t="s">
        <v>153</v>
      </c>
      <c r="B53" s="66" t="s">
        <v>65</v>
      </c>
      <c r="C53" s="67">
        <v>25200</v>
      </c>
      <c r="D53" s="68">
        <v>0</v>
      </c>
      <c r="E53" s="67">
        <v>20</v>
      </c>
      <c r="F53" s="69">
        <v>630</v>
      </c>
      <c r="G53" s="69">
        <v>0</v>
      </c>
      <c r="H53" s="69">
        <v>0</v>
      </c>
      <c r="I53" s="67">
        <v>40</v>
      </c>
      <c r="J53" s="68">
        <v>630</v>
      </c>
      <c r="K53" s="67">
        <v>18240</v>
      </c>
      <c r="L53" s="68">
        <v>456</v>
      </c>
      <c r="M53" s="68">
        <v>30</v>
      </c>
      <c r="N53" s="68">
        <v>358</v>
      </c>
      <c r="O53" s="68">
        <v>60</v>
      </c>
      <c r="P53" s="68">
        <v>8</v>
      </c>
    </row>
    <row r="54" spans="1:16">
      <c r="A54" s="66" t="s">
        <v>103</v>
      </c>
      <c r="B54" s="66" t="s">
        <v>104</v>
      </c>
      <c r="C54" s="67">
        <v>39600</v>
      </c>
      <c r="D54" s="68">
        <v>0</v>
      </c>
      <c r="E54" s="67">
        <v>20</v>
      </c>
      <c r="F54" s="69">
        <v>890</v>
      </c>
      <c r="G54" s="69">
        <v>0</v>
      </c>
      <c r="H54" s="69">
        <v>100</v>
      </c>
      <c r="I54" s="67">
        <v>40</v>
      </c>
      <c r="J54" s="68">
        <v>990</v>
      </c>
      <c r="K54" s="67">
        <v>38280</v>
      </c>
      <c r="L54" s="68">
        <v>957</v>
      </c>
      <c r="M54" s="68">
        <v>0</v>
      </c>
      <c r="N54" s="68">
        <v>827</v>
      </c>
      <c r="O54" s="68">
        <v>0</v>
      </c>
      <c r="P54" s="68">
        <v>130</v>
      </c>
    </row>
    <row r="55" spans="1:16">
      <c r="A55" s="66" t="s">
        <v>154</v>
      </c>
      <c r="B55" s="66" t="s">
        <v>74</v>
      </c>
      <c r="C55" s="67">
        <v>44000</v>
      </c>
      <c r="D55" s="68">
        <v>200</v>
      </c>
      <c r="E55" s="67">
        <v>20</v>
      </c>
      <c r="F55" s="69">
        <v>1000</v>
      </c>
      <c r="G55" s="69">
        <v>0</v>
      </c>
      <c r="H55" s="69">
        <v>0</v>
      </c>
      <c r="I55" s="67">
        <v>40</v>
      </c>
      <c r="J55" s="68">
        <v>1200</v>
      </c>
      <c r="K55" s="67">
        <v>42520</v>
      </c>
      <c r="L55" s="68">
        <v>1170</v>
      </c>
      <c r="M55" s="68">
        <v>214</v>
      </c>
      <c r="N55" s="68">
        <v>956</v>
      </c>
      <c r="O55" s="68">
        <v>0</v>
      </c>
      <c r="P55" s="68">
        <v>0</v>
      </c>
    </row>
    <row r="56" spans="1:16">
      <c r="A56" s="66" t="s">
        <v>212</v>
      </c>
      <c r="B56" s="66" t="s">
        <v>63</v>
      </c>
      <c r="C56" s="67">
        <v>24000</v>
      </c>
      <c r="D56" s="68">
        <v>0</v>
      </c>
      <c r="E56" s="67">
        <v>20</v>
      </c>
      <c r="F56" s="69">
        <v>0</v>
      </c>
      <c r="G56" s="69">
        <v>600</v>
      </c>
      <c r="H56" s="69">
        <v>0</v>
      </c>
      <c r="I56" s="67">
        <v>40</v>
      </c>
      <c r="J56" s="68">
        <v>600</v>
      </c>
      <c r="K56" s="67">
        <v>23760</v>
      </c>
      <c r="L56" s="68">
        <v>594</v>
      </c>
      <c r="M56" s="68">
        <v>0</v>
      </c>
      <c r="N56" s="68">
        <v>594</v>
      </c>
      <c r="O56" s="68">
        <v>0</v>
      </c>
      <c r="P56" s="68">
        <v>0</v>
      </c>
    </row>
    <row r="57" spans="1:16">
      <c r="A57" s="66" t="s">
        <v>275</v>
      </c>
      <c r="B57" s="66" t="s">
        <v>74</v>
      </c>
      <c r="C57" s="67">
        <v>37200</v>
      </c>
      <c r="D57" s="68">
        <v>200</v>
      </c>
      <c r="E57" s="67">
        <v>20</v>
      </c>
      <c r="F57" s="69">
        <v>830</v>
      </c>
      <c r="G57" s="69">
        <v>0</v>
      </c>
      <c r="H57" s="69">
        <v>0</v>
      </c>
      <c r="I57" s="67">
        <v>40</v>
      </c>
      <c r="J57" s="68">
        <v>1030</v>
      </c>
      <c r="K57" s="67">
        <v>35940</v>
      </c>
      <c r="L57" s="68">
        <v>1019</v>
      </c>
      <c r="M57" s="68">
        <v>241</v>
      </c>
      <c r="N57" s="68">
        <v>778</v>
      </c>
      <c r="O57" s="68">
        <v>0</v>
      </c>
      <c r="P57" s="68">
        <v>0</v>
      </c>
    </row>
    <row r="58" spans="1:16">
      <c r="A58" s="66" t="s">
        <v>109</v>
      </c>
      <c r="B58" s="66" t="s">
        <v>104</v>
      </c>
      <c r="C58" s="67">
        <v>39600</v>
      </c>
      <c r="D58" s="68">
        <v>0</v>
      </c>
      <c r="E58" s="67">
        <v>20</v>
      </c>
      <c r="F58" s="69">
        <v>890</v>
      </c>
      <c r="G58" s="69">
        <v>0</v>
      </c>
      <c r="H58" s="69">
        <v>100</v>
      </c>
      <c r="I58" s="67">
        <v>40</v>
      </c>
      <c r="J58" s="68">
        <v>990</v>
      </c>
      <c r="K58" s="67">
        <v>31320</v>
      </c>
      <c r="L58" s="68">
        <v>783</v>
      </c>
      <c r="M58" s="68">
        <v>0</v>
      </c>
      <c r="N58" s="68">
        <v>683</v>
      </c>
      <c r="O58" s="68">
        <v>0</v>
      </c>
      <c r="P58" s="68">
        <v>100</v>
      </c>
    </row>
    <row r="59" spans="1:16">
      <c r="A59" s="66" t="s">
        <v>213</v>
      </c>
      <c r="B59" s="66" t="s">
        <v>63</v>
      </c>
      <c r="C59" s="67">
        <v>23600</v>
      </c>
      <c r="D59" s="68">
        <v>180</v>
      </c>
      <c r="E59" s="67">
        <v>20</v>
      </c>
      <c r="F59" s="69">
        <v>500</v>
      </c>
      <c r="G59" s="69">
        <v>0</v>
      </c>
      <c r="H59" s="69">
        <v>0</v>
      </c>
      <c r="I59" s="67">
        <v>40</v>
      </c>
      <c r="J59" s="68">
        <v>680</v>
      </c>
      <c r="K59" s="67">
        <v>23600</v>
      </c>
      <c r="L59" s="68">
        <v>680</v>
      </c>
      <c r="M59" s="68">
        <v>180</v>
      </c>
      <c r="N59" s="68">
        <v>500</v>
      </c>
      <c r="O59" s="68">
        <v>0</v>
      </c>
      <c r="P59" s="68">
        <v>0</v>
      </c>
    </row>
    <row r="60" spans="1:16">
      <c r="A60" s="66" t="s">
        <v>110</v>
      </c>
      <c r="B60" s="66" t="s">
        <v>111</v>
      </c>
      <c r="C60" s="67">
        <v>89000</v>
      </c>
      <c r="D60" s="68">
        <v>2100</v>
      </c>
      <c r="E60" s="67">
        <v>20</v>
      </c>
      <c r="F60" s="69">
        <v>1175</v>
      </c>
      <c r="G60" s="69">
        <v>0</v>
      </c>
      <c r="H60" s="69">
        <v>0</v>
      </c>
      <c r="I60" s="67">
        <v>40</v>
      </c>
      <c r="J60" s="68">
        <v>3275</v>
      </c>
      <c r="K60" s="67">
        <v>95480</v>
      </c>
      <c r="L60" s="68">
        <v>3508</v>
      </c>
      <c r="M60" s="68">
        <v>2315</v>
      </c>
      <c r="N60" s="68">
        <v>47</v>
      </c>
      <c r="O60" s="68">
        <v>1146</v>
      </c>
      <c r="P60" s="68">
        <v>0</v>
      </c>
    </row>
    <row r="61" spans="1:16">
      <c r="A61" s="66" t="s">
        <v>113</v>
      </c>
      <c r="B61" s="66" t="s">
        <v>60</v>
      </c>
      <c r="C61" s="67">
        <v>22080</v>
      </c>
      <c r="D61" s="68">
        <v>0</v>
      </c>
      <c r="E61" s="67">
        <v>20</v>
      </c>
      <c r="F61" s="69">
        <v>552</v>
      </c>
      <c r="G61" s="69">
        <v>0</v>
      </c>
      <c r="H61" s="69">
        <v>0</v>
      </c>
      <c r="I61" s="67">
        <v>40</v>
      </c>
      <c r="J61" s="68">
        <v>552</v>
      </c>
      <c r="K61" s="67">
        <v>17280</v>
      </c>
      <c r="L61" s="68">
        <v>432</v>
      </c>
      <c r="M61" s="68">
        <v>0</v>
      </c>
      <c r="N61" s="68">
        <v>432</v>
      </c>
      <c r="O61" s="68">
        <v>0</v>
      </c>
      <c r="P61" s="68">
        <v>0</v>
      </c>
    </row>
    <row r="62" spans="1:16">
      <c r="A62" s="66" t="s">
        <v>114</v>
      </c>
      <c r="B62" s="66" t="s">
        <v>63</v>
      </c>
      <c r="C62" s="67">
        <v>24160</v>
      </c>
      <c r="D62" s="68">
        <v>100</v>
      </c>
      <c r="E62" s="67">
        <v>20</v>
      </c>
      <c r="F62" s="69">
        <v>490</v>
      </c>
      <c r="G62" s="69">
        <v>0</v>
      </c>
      <c r="H62" s="69">
        <v>64</v>
      </c>
      <c r="I62" s="67">
        <v>40</v>
      </c>
      <c r="J62" s="68">
        <v>654</v>
      </c>
      <c r="K62" s="67">
        <v>19140</v>
      </c>
      <c r="L62" s="68">
        <v>501</v>
      </c>
      <c r="M62" s="68">
        <v>64</v>
      </c>
      <c r="N62" s="68">
        <v>428</v>
      </c>
      <c r="O62" s="68">
        <v>0</v>
      </c>
      <c r="P62" s="68">
        <v>9</v>
      </c>
    </row>
    <row r="63" spans="1:16">
      <c r="A63" s="66" t="s">
        <v>115</v>
      </c>
      <c r="B63" s="66" t="s">
        <v>65</v>
      </c>
      <c r="C63" s="67">
        <v>68000</v>
      </c>
      <c r="D63" s="68">
        <v>400</v>
      </c>
      <c r="E63" s="67">
        <v>20</v>
      </c>
      <c r="F63" s="69">
        <v>1440</v>
      </c>
      <c r="G63" s="69">
        <v>0</v>
      </c>
      <c r="H63" s="69">
        <v>60</v>
      </c>
      <c r="I63" s="67">
        <v>40</v>
      </c>
      <c r="J63" s="68">
        <v>1900</v>
      </c>
      <c r="K63" s="67">
        <v>22200</v>
      </c>
      <c r="L63" s="68">
        <v>664</v>
      </c>
      <c r="M63" s="68">
        <v>218</v>
      </c>
      <c r="N63" s="68">
        <v>446</v>
      </c>
      <c r="O63" s="68">
        <v>0</v>
      </c>
      <c r="P63" s="68">
        <v>0</v>
      </c>
    </row>
    <row r="64" spans="1:16">
      <c r="A64" s="66" t="s">
        <v>263</v>
      </c>
      <c r="B64" s="66" t="s">
        <v>240</v>
      </c>
      <c r="C64" s="67">
        <v>9600</v>
      </c>
      <c r="D64" s="68">
        <v>0</v>
      </c>
      <c r="E64" s="67">
        <v>20</v>
      </c>
      <c r="F64" s="69">
        <v>100</v>
      </c>
      <c r="G64" s="69">
        <v>0</v>
      </c>
      <c r="H64" s="69">
        <v>140</v>
      </c>
      <c r="I64" s="67">
        <v>40</v>
      </c>
      <c r="J64" s="68">
        <v>240</v>
      </c>
      <c r="K64" s="67">
        <v>9600</v>
      </c>
      <c r="L64" s="68">
        <v>240</v>
      </c>
      <c r="M64" s="68">
        <v>0</v>
      </c>
      <c r="N64" s="68">
        <v>0</v>
      </c>
      <c r="O64" s="68">
        <v>117</v>
      </c>
      <c r="P64" s="68">
        <v>123</v>
      </c>
    </row>
    <row r="65" spans="1:16">
      <c r="A65" s="66" t="s">
        <v>117</v>
      </c>
      <c r="B65" s="66" t="s">
        <v>118</v>
      </c>
      <c r="C65" s="67">
        <v>88000</v>
      </c>
      <c r="D65" s="68">
        <v>2400</v>
      </c>
      <c r="E65" s="67">
        <v>20</v>
      </c>
      <c r="F65" s="69">
        <v>1000</v>
      </c>
      <c r="G65" s="69">
        <v>0</v>
      </c>
      <c r="H65" s="69">
        <v>0</v>
      </c>
      <c r="I65" s="67">
        <v>40</v>
      </c>
      <c r="J65" s="68">
        <v>3400</v>
      </c>
      <c r="K65" s="67">
        <v>94720</v>
      </c>
      <c r="L65" s="68">
        <v>3568</v>
      </c>
      <c r="M65" s="68">
        <v>2400</v>
      </c>
      <c r="N65" s="68">
        <v>1168</v>
      </c>
      <c r="O65" s="68">
        <v>0</v>
      </c>
      <c r="P65" s="68">
        <v>0</v>
      </c>
    </row>
    <row r="66" spans="1:16">
      <c r="A66" s="66" t="s">
        <v>120</v>
      </c>
      <c r="B66" s="66" t="s">
        <v>118</v>
      </c>
      <c r="C66" s="67">
        <v>91200</v>
      </c>
      <c r="D66" s="68">
        <v>1000</v>
      </c>
      <c r="E66" s="67">
        <v>20</v>
      </c>
      <c r="F66" s="69">
        <v>1600</v>
      </c>
      <c r="G66" s="69">
        <v>0</v>
      </c>
      <c r="H66" s="69">
        <v>180</v>
      </c>
      <c r="I66" s="67">
        <v>40</v>
      </c>
      <c r="J66" s="68">
        <v>2780</v>
      </c>
      <c r="K66" s="67">
        <v>87100</v>
      </c>
      <c r="L66" s="68">
        <v>2680</v>
      </c>
      <c r="M66" s="68">
        <v>1005</v>
      </c>
      <c r="N66" s="68">
        <v>1476</v>
      </c>
      <c r="O66" s="68">
        <v>0</v>
      </c>
      <c r="P66" s="68">
        <v>199</v>
      </c>
    </row>
    <row r="67" spans="1:16">
      <c r="A67" s="66" t="s">
        <v>121</v>
      </c>
      <c r="B67" s="66" t="s">
        <v>63</v>
      </c>
      <c r="C67" s="67">
        <v>31200</v>
      </c>
      <c r="D67" s="68">
        <v>100</v>
      </c>
      <c r="E67" s="67">
        <v>20</v>
      </c>
      <c r="F67" s="69">
        <v>730</v>
      </c>
      <c r="G67" s="69">
        <v>0</v>
      </c>
      <c r="H67" s="69">
        <v>0</v>
      </c>
      <c r="I67" s="67">
        <v>40</v>
      </c>
      <c r="J67" s="68">
        <v>830</v>
      </c>
      <c r="K67" s="67">
        <v>29200</v>
      </c>
      <c r="L67" s="68">
        <v>780</v>
      </c>
      <c r="M67" s="68">
        <v>100</v>
      </c>
      <c r="N67" s="68">
        <v>680</v>
      </c>
      <c r="O67" s="68">
        <v>0</v>
      </c>
      <c r="P67" s="68">
        <v>0</v>
      </c>
    </row>
    <row r="68" spans="1:16">
      <c r="A68" s="66" t="s">
        <v>264</v>
      </c>
      <c r="B68" s="66" t="s">
        <v>60</v>
      </c>
      <c r="C68" s="67">
        <v>9080</v>
      </c>
      <c r="D68" s="68">
        <v>0</v>
      </c>
      <c r="E68" s="67">
        <v>20</v>
      </c>
      <c r="F68" s="69">
        <v>197</v>
      </c>
      <c r="G68" s="69">
        <v>0</v>
      </c>
      <c r="H68" s="69">
        <v>30</v>
      </c>
      <c r="I68" s="67">
        <v>40</v>
      </c>
      <c r="J68" s="68">
        <v>227</v>
      </c>
      <c r="K68" s="67">
        <v>2960</v>
      </c>
      <c r="L68" s="68">
        <v>74</v>
      </c>
      <c r="M68" s="68">
        <v>0</v>
      </c>
      <c r="N68" s="68">
        <v>74</v>
      </c>
      <c r="O68" s="68">
        <v>0</v>
      </c>
      <c r="P68" s="68">
        <v>0</v>
      </c>
    </row>
    <row r="69" spans="1:16">
      <c r="A69" s="66" t="s">
        <v>265</v>
      </c>
      <c r="B69" s="66" t="s">
        <v>65</v>
      </c>
      <c r="C69" s="67">
        <v>24000</v>
      </c>
      <c r="D69" s="68">
        <v>0</v>
      </c>
      <c r="E69" s="67">
        <v>20</v>
      </c>
      <c r="F69" s="69">
        <v>550</v>
      </c>
      <c r="G69" s="69">
        <v>0</v>
      </c>
      <c r="H69" s="69">
        <v>50</v>
      </c>
      <c r="I69" s="67">
        <v>40</v>
      </c>
      <c r="J69" s="68">
        <v>600</v>
      </c>
      <c r="K69" s="67">
        <v>20200</v>
      </c>
      <c r="L69" s="68">
        <v>505</v>
      </c>
      <c r="M69" s="68">
        <v>0</v>
      </c>
      <c r="N69" s="68">
        <v>505</v>
      </c>
      <c r="O69" s="68">
        <v>0</v>
      </c>
      <c r="P69" s="68">
        <v>0</v>
      </c>
    </row>
    <row r="70" spans="1:16">
      <c r="A70" s="66" t="s">
        <v>276</v>
      </c>
      <c r="B70" s="66" t="s">
        <v>40</v>
      </c>
      <c r="C70" s="67">
        <v>24000</v>
      </c>
      <c r="D70" s="68">
        <v>0</v>
      </c>
      <c r="E70" s="67">
        <v>20</v>
      </c>
      <c r="F70" s="69">
        <v>0</v>
      </c>
      <c r="G70" s="69">
        <v>550</v>
      </c>
      <c r="H70" s="69">
        <v>50</v>
      </c>
      <c r="I70" s="67">
        <v>40</v>
      </c>
      <c r="J70" s="68">
        <v>600</v>
      </c>
      <c r="K70" s="67">
        <v>20640</v>
      </c>
      <c r="L70" s="68">
        <v>516</v>
      </c>
      <c r="M70" s="68">
        <v>0</v>
      </c>
      <c r="N70" s="68">
        <v>516</v>
      </c>
      <c r="O70" s="68">
        <v>0</v>
      </c>
      <c r="P70" s="68">
        <v>0</v>
      </c>
    </row>
    <row r="71" spans="1:16">
      <c r="A71" s="66" t="s">
        <v>123</v>
      </c>
      <c r="B71" s="66" t="s">
        <v>40</v>
      </c>
      <c r="C71" s="67">
        <v>25000</v>
      </c>
      <c r="D71" s="68">
        <v>250</v>
      </c>
      <c r="E71" s="67">
        <v>20</v>
      </c>
      <c r="F71" s="69">
        <v>500</v>
      </c>
      <c r="G71" s="69">
        <v>0</v>
      </c>
      <c r="H71" s="69">
        <v>0</v>
      </c>
      <c r="I71" s="67">
        <v>40</v>
      </c>
      <c r="J71" s="68">
        <v>750</v>
      </c>
      <c r="K71" s="67">
        <v>25860</v>
      </c>
      <c r="L71" s="68">
        <v>796</v>
      </c>
      <c r="M71" s="68">
        <v>299</v>
      </c>
      <c r="N71" s="68">
        <v>497</v>
      </c>
      <c r="O71" s="68">
        <v>0</v>
      </c>
      <c r="P71" s="68">
        <v>0</v>
      </c>
    </row>
    <row r="72" spans="1:16">
      <c r="A72" s="66" t="s">
        <v>124</v>
      </c>
      <c r="B72" s="66" t="s">
        <v>98</v>
      </c>
      <c r="C72" s="67">
        <v>54400</v>
      </c>
      <c r="D72" s="68">
        <v>920</v>
      </c>
      <c r="E72" s="67">
        <v>20</v>
      </c>
      <c r="F72" s="69">
        <v>800</v>
      </c>
      <c r="G72" s="69">
        <v>0</v>
      </c>
      <c r="H72" s="69">
        <v>100</v>
      </c>
      <c r="I72" s="67">
        <v>40</v>
      </c>
      <c r="J72" s="68">
        <v>1820</v>
      </c>
      <c r="K72" s="67">
        <v>54400</v>
      </c>
      <c r="L72" s="68">
        <v>1820</v>
      </c>
      <c r="M72" s="68">
        <v>920</v>
      </c>
      <c r="N72" s="68">
        <v>800</v>
      </c>
      <c r="O72" s="68">
        <v>0</v>
      </c>
      <c r="P72" s="68">
        <v>100</v>
      </c>
    </row>
    <row r="73" spans="1:16">
      <c r="A73" s="66" t="s">
        <v>125</v>
      </c>
      <c r="B73" s="66" t="s">
        <v>79</v>
      </c>
      <c r="C73" s="67">
        <v>30000</v>
      </c>
      <c r="D73" s="68">
        <v>300</v>
      </c>
      <c r="E73" s="67">
        <v>20</v>
      </c>
      <c r="F73" s="69">
        <v>400</v>
      </c>
      <c r="G73" s="69">
        <v>50</v>
      </c>
      <c r="H73" s="69">
        <v>150</v>
      </c>
      <c r="I73" s="67">
        <v>40</v>
      </c>
      <c r="J73" s="68">
        <v>900</v>
      </c>
      <c r="K73" s="67">
        <v>23040</v>
      </c>
      <c r="L73" s="68">
        <v>672</v>
      </c>
      <c r="M73" s="68">
        <v>192</v>
      </c>
      <c r="N73" s="68">
        <v>326</v>
      </c>
      <c r="O73" s="68">
        <v>154</v>
      </c>
      <c r="P73" s="68">
        <v>0</v>
      </c>
    </row>
    <row r="74" spans="1:16">
      <c r="K74" s="70"/>
      <c r="L74" s="6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78f610-55f3-467b-bec7-79e756b45d50">
      <UserInfo>
        <DisplayName>Jessica Nelson</DisplayName>
        <AccountId>263</AccountId>
        <AccountType/>
      </UserInfo>
      <UserInfo>
        <DisplayName>Emily Cherry</DisplayName>
        <AccountId>211</AccountId>
        <AccountType/>
      </UserInfo>
      <UserInfo>
        <DisplayName>Caroline Dawson</DisplayName>
        <AccountId>537</AccountId>
        <AccountType/>
      </UserInfo>
      <UserInfo>
        <DisplayName>Sue Brown</DisplayName>
        <AccountId>646</AccountId>
        <AccountType/>
      </UserInfo>
      <UserInfo>
        <DisplayName>Alison Orrell</DisplayName>
        <AccountId>51</AccountId>
        <AccountType/>
      </UserInfo>
      <UserInfo>
        <DisplayName>Rosie Downes</DisplayName>
        <AccountId>2633</AccountId>
        <AccountType/>
      </UserInfo>
    </SharedWithUsers>
    <lcf76f155ced4ddcb4097134ff3c332f xmlns="c754507d-80b7-4732-aa91-1bd259b279a1">
      <Terms xmlns="http://schemas.microsoft.com/office/infopath/2007/PartnerControls"/>
    </lcf76f155ced4ddcb4097134ff3c332f>
    <TaxCatchAll xmlns="5478f610-55f3-467b-bec7-79e756b45d50" xsi:nil="true"/>
    <Thumbnail xmlns="c754507d-80b7-4732-aa91-1bd259b279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0ADC7A3CCD1645915F53E5A5890C4B" ma:contentTypeVersion="20" ma:contentTypeDescription="Create a new document." ma:contentTypeScope="" ma:versionID="9fe9f5ee991d8b4f212f4cec1e34ec03">
  <xsd:schema xmlns:xsd="http://www.w3.org/2001/XMLSchema" xmlns:xs="http://www.w3.org/2001/XMLSchema" xmlns:p="http://schemas.microsoft.com/office/2006/metadata/properties" xmlns:ns2="c754507d-80b7-4732-aa91-1bd259b279a1" xmlns:ns3="5478f610-55f3-467b-bec7-79e756b45d50" targetNamespace="http://schemas.microsoft.com/office/2006/metadata/properties" ma:root="true" ma:fieldsID="0fce4544acb56c952a0044816f419bfc" ns2:_="" ns3:_="">
    <xsd:import namespace="c754507d-80b7-4732-aa91-1bd259b279a1"/>
    <xsd:import namespace="5478f610-55f3-467b-bec7-79e756b45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humbnai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4507d-80b7-4732-aa91-1bd259b27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d9410b-0085-4582-863b-bbeba6af0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Thumbnail" ma:internalName="Thumbnail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8f610-55f3-467b-bec7-79e756b45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e2a29c-75f6-418c-8038-b8d6b6e79fd6}" ma:internalName="TaxCatchAll" ma:showField="CatchAllData" ma:web="5478f610-55f3-467b-bec7-79e756b45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B7009-01D4-4135-A0AD-D905051399CF}"/>
</file>

<file path=customXml/itemProps2.xml><?xml version="1.0" encoding="utf-8"?>
<ds:datastoreItem xmlns:ds="http://schemas.openxmlformats.org/officeDocument/2006/customXml" ds:itemID="{47B805C7-459E-4F41-8A36-2FD35B32652A}"/>
</file>

<file path=customXml/itemProps3.xml><?xml version="1.0" encoding="utf-8"?>
<ds:datastoreItem xmlns:ds="http://schemas.openxmlformats.org/officeDocument/2006/customXml" ds:itemID="{C53DC138-6EAA-4E59-B284-C2D817E17B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Ability Software Consultants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SDG Default</dc:title>
  <dc:subject/>
  <dc:creator>Fiona Jenkins</dc:creator>
  <cp:keywords/>
  <dc:description/>
  <cp:lastModifiedBy/>
  <cp:revision/>
  <dcterms:created xsi:type="dcterms:W3CDTF">2011-01-21T11:48:10Z</dcterms:created>
  <dcterms:modified xsi:type="dcterms:W3CDTF">2023-08-08T15:36:52Z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0x010100840ADC7A3CCD1645915F53E5A5890C4B</vt:lpwstr>
  </property>
  <property fmtid="{D5CDD505-2E9C-101B-9397-08002B2CF9AE}" pid="3" name="MediaServiceImageTags">
    <vt:lpwstr/>
  </property>
</Properties>
</file>